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8019802F-FEE6-47B3-A0FE-6DDE90B374A1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 s="1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N19" i="4" s="1"/>
  <c r="M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N19" i="17" s="1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M19" i="16"/>
  <c r="N19" i="16" s="1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N43" i="15" s="1"/>
  <c r="M43" i="15"/>
  <c r="L32" i="15"/>
  <c r="L31" i="15"/>
  <c r="M31" i="15"/>
  <c r="N31" i="15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C43" i="14" s="1"/>
  <c r="AB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 s="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 s="1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 s="1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 s="1"/>
  <c r="AA32" i="12"/>
  <c r="AA31" i="12"/>
  <c r="AB31" i="12"/>
  <c r="AC31" i="12" s="1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L20" i="8"/>
  <c r="L19" i="8"/>
  <c r="N19" i="8" s="1"/>
  <c r="M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 s="1"/>
  <c r="AA20" i="7"/>
  <c r="AA19" i="7"/>
  <c r="AB19" i="7"/>
  <c r="AC19" i="7"/>
  <c r="L44" i="7"/>
  <c r="L43" i="7"/>
  <c r="M43" i="7"/>
  <c r="N43" i="7"/>
  <c r="L32" i="7"/>
  <c r="L31" i="7"/>
  <c r="M31" i="7"/>
  <c r="N31" i="7" s="1"/>
  <c r="L20" i="7"/>
  <c r="L19" i="7"/>
  <c r="M19" i="7"/>
  <c r="N19" i="7"/>
  <c r="AA28" i="16"/>
  <c r="AB28" i="16"/>
  <c r="AA29" i="16"/>
  <c r="AB29" i="16"/>
  <c r="AA30" i="16"/>
  <c r="AB30" i="16"/>
  <c r="AB27" i="16"/>
  <c r="AA27" i="16"/>
  <c r="N31" i="8" l="1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C30" i="9" l="1"/>
  <c r="AR16" i="17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AR20" i="9" s="1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16" i="10" l="1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<sst xmlns="http://schemas.openxmlformats.org/spreadsheetml/2006/main" count="3300" uniqueCount="40">
  <si>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</si>
  <si>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</si>
  <si>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</si>
  <si>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</si>
  <si>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</si>
  <si>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</si>
  <si>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</si>
  <si>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</si>
  <si>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</si>
  <si>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</si>
  <si>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</si>
  <si>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</si>
  <si>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</si>
  <si>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</si>
  <si>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</si>
  <si>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</si>
  <si>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</si>
  <si>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</si>
  <si>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</si>
  <si>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</si>
  <si>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</si>
  <si>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</si>
  <si>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</si>
  <si>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</si>
  <si>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</si>
  <si>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</si>
  <si>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</si>
  <si>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</si>
  <si>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</si>
  <si>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</si>
  <si>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</si>
  <si>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</si>
  <si>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</si>
  <si>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</si>
  <si>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</si>
  <si>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</si>
  <si>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</si>
  <si>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</si>
  <si>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</si>
  <si>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2019 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</si>
</sst>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5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9" xfId="2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7" xfId="3" applyNumberFormat="1" applyFont="1" applyFill="1" applyBorder="1" applyAlignment="1">
      <alignment horizontal="center" vertical="center"/>
    </xf>
  </cellXfs>
  <cellStyles count="35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68792391231" xfId="29" xr:uid="{00000000-0005-0000-0000-00000A000000}"/>
    <cellStyle name="style1668792391280" xfId="30" xr:uid="{00000000-0005-0000-0000-00000B000000}"/>
    <cellStyle name="style1668792391377" xfId="31" xr:uid="{00000000-0005-0000-0000-00000C000000}"/>
    <cellStyle name="style1668792391422" xfId="32" xr:uid="{00000000-0005-0000-0000-00000D000000}"/>
    <cellStyle name="style1668792391533" xfId="33" xr:uid="{00000000-0005-0000-0000-00000E000000}"/>
    <cellStyle name="style1668792391583" xfId="34" xr:uid="{00000000-0005-0000-0000-00000F000000}"/>
    <cellStyle name="style1686673179800" xfId="10" xr:uid="{00000000-0005-0000-0000-000010000000}"/>
    <cellStyle name="style1686673179848" xfId="12" xr:uid="{00000000-0005-0000-0000-000011000000}"/>
    <cellStyle name="style1686673179942" xfId="13" xr:uid="{00000000-0005-0000-0000-000012000000}"/>
    <cellStyle name="style1686673179990" xfId="15" xr:uid="{00000000-0005-0000-0000-000013000000}"/>
    <cellStyle name="style1686673180085" xfId="17" xr:uid="{00000000-0005-0000-0000-000014000000}"/>
    <cellStyle name="style1686673180133" xfId="18" xr:uid="{00000000-0005-0000-0000-000015000000}"/>
    <cellStyle name="style1686673181445" xfId="11" xr:uid="{00000000-0005-0000-0000-000016000000}"/>
    <cellStyle name="style1686673181477" xfId="19" xr:uid="{00000000-0005-0000-0000-000017000000}"/>
    <cellStyle name="style1686673181948" xfId="14" xr:uid="{00000000-0005-0000-0000-000018000000}"/>
    <cellStyle name="style1686673182075" xfId="16" xr:uid="{00000000-0005-0000-0000-000019000000}"/>
    <cellStyle name="style1686842780048" xfId="20" xr:uid="{00000000-0005-0000-0000-00001A000000}"/>
    <cellStyle name="style1686842780079" xfId="22" xr:uid="{00000000-0005-0000-0000-00001B000000}"/>
    <cellStyle name="style1686842780161" xfId="23" xr:uid="{00000000-0005-0000-0000-00001C000000}"/>
    <cellStyle name="style1686842780190" xfId="24" xr:uid="{00000000-0005-0000-0000-00001D000000}"/>
    <cellStyle name="style1686842780268" xfId="26" xr:uid="{00000000-0005-0000-0000-00001E000000}"/>
    <cellStyle name="style1686842780315" xfId="27" xr:uid="{00000000-0005-0000-0000-00001F000000}"/>
    <cellStyle name="style1686842781622" xfId="21" xr:uid="{00000000-0005-0000-0000-000020000000}"/>
    <cellStyle name="style1686842781654" xfId="28" xr:uid="{00000000-0005-0000-0000-000021000000}"/>
    <cellStyle name="style1686842782132" xfId="25" xr:uid="{00000000-0005-0000-0000-00002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14706399.999999998</v>
      </c>
      <c r="C15" s="2"/>
      <c r="D15" s="2">
        <v>6045176</v>
      </c>
      <c r="E15" s="2"/>
      <c r="F15" s="2">
        <v>0</v>
      </c>
      <c r="G15" s="2"/>
      <c r="H15" s="2">
        <v>19498169.999999996</v>
      </c>
      <c r="I15" s="2"/>
      <c r="J15" s="2"/>
      <c r="K15" s="2"/>
      <c r="L15" s="1">
        <f>B15+D15+F15+H15+J15</f>
        <v>40249746</v>
      </c>
      <c r="M15" s="13">
        <f>C15+E15+G15+I15+K15</f>
        <v>0</v>
      </c>
      <c r="N15" s="14">
        <f>L15+M15</f>
        <v>40249746</v>
      </c>
      <c r="P15" s="3" t="s">
        <v>12</v>
      </c>
      <c r="Q15" s="2">
        <v>2879</v>
      </c>
      <c r="R15" s="2">
        <v>0</v>
      </c>
      <c r="S15" s="2">
        <v>962</v>
      </c>
      <c r="T15" s="2">
        <v>0</v>
      </c>
      <c r="U15" s="2">
        <v>219</v>
      </c>
      <c r="V15" s="2">
        <v>0</v>
      </c>
      <c r="W15" s="2">
        <v>5375</v>
      </c>
      <c r="X15" s="2">
        <v>0</v>
      </c>
      <c r="Y15" s="2">
        <v>0</v>
      </c>
      <c r="Z15" s="2">
        <v>0</v>
      </c>
      <c r="AA15" s="1">
        <f>Q15+S15+U15+W15+Y15</f>
        <v>9435</v>
      </c>
      <c r="AB15" s="13">
        <f>R15+T15+V15+X15+Z15</f>
        <v>0</v>
      </c>
      <c r="AC15" s="14">
        <f>AA15+AB15</f>
        <v>9435</v>
      </c>
      <c r="AE15" s="3" t="s">
        <v>12</v>
      </c>
      <c r="AF15" s="2">
        <f>IFERROR(B15/Q15, "N.A.")</f>
        <v>5108.1625564432088</v>
      </c>
      <c r="AG15" s="2" t="str">
        <f t="shared" ref="AG15:AP19" si="0">IFERROR(C15/R15, "N.A.")</f>
        <v>N.A.</v>
      </c>
      <c r="AH15" s="2">
        <f t="shared" si="0"/>
        <v>6283.9667359667355</v>
      </c>
      <c r="AI15" s="2" t="str">
        <f t="shared" si="0"/>
        <v>N.A.</v>
      </c>
      <c r="AJ15" s="2">
        <f t="shared" si="0"/>
        <v>0</v>
      </c>
      <c r="AK15" s="2" t="str">
        <f t="shared" si="0"/>
        <v>N.A.</v>
      </c>
      <c r="AL15" s="2">
        <f t="shared" si="0"/>
        <v>3627.5665116279065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4266.0038155802858</v>
      </c>
      <c r="AQ15" s="13" t="str">
        <f t="shared" ref="AQ15" si="1">IFERROR(M15/AB15, "N.A.")</f>
        <v>N.A.</v>
      </c>
      <c r="AR15" s="14">
        <f t="shared" ref="AR15" si="2">IFERROR(N15/AC15, "N.A.")</f>
        <v>4266.0038155802858</v>
      </c>
    </row>
    <row r="16" spans="1:44" ht="15" customHeight="1" thickBot="1" x14ac:dyDescent="0.3">
      <c r="A16" s="3" t="s">
        <v>13</v>
      </c>
      <c r="B16" s="2">
        <v>5450902.0000000009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5450902.0000000009</v>
      </c>
      <c r="M16" s="13">
        <f t="shared" ref="M16:M18" si="4">C16+E16+G16+I16+K16</f>
        <v>0</v>
      </c>
      <c r="N16" s="14">
        <f t="shared" ref="N16:N18" si="5">L16+M16</f>
        <v>5450902.0000000009</v>
      </c>
      <c r="P16" s="3" t="s">
        <v>13</v>
      </c>
      <c r="Q16" s="2">
        <v>2070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2070</v>
      </c>
      <c r="AB16" s="13">
        <f t="shared" ref="AB16:AB18" si="7">R16+T16+V16+X16+Z16</f>
        <v>0</v>
      </c>
      <c r="AC16" s="14">
        <f t="shared" ref="AC16:AC18" si="8">AA16+AB16</f>
        <v>2070</v>
      </c>
      <c r="AE16" s="3" t="s">
        <v>13</v>
      </c>
      <c r="AF16" s="2">
        <f t="shared" ref="AF16:AF19" si="9">IFERROR(B16/Q16, "N.A.")</f>
        <v>2633.2859903381645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2633.2859903381645</v>
      </c>
      <c r="AQ16" s="13" t="str">
        <f t="shared" ref="AQ16:AQ18" si="11">IFERROR(M16/AB16, "N.A.")</f>
        <v>N.A.</v>
      </c>
      <c r="AR16" s="14">
        <f t="shared" ref="AR16:AR18" si="12">IFERROR(N16/AC16, "N.A.")</f>
        <v>2633.2859903381645</v>
      </c>
    </row>
    <row r="17" spans="1:44" ht="15" customHeight="1" thickBot="1" x14ac:dyDescent="0.3">
      <c r="A17" s="3" t="s">
        <v>14</v>
      </c>
      <c r="B17" s="2">
        <v>21519230</v>
      </c>
      <c r="C17" s="2">
        <v>194637134.99999997</v>
      </c>
      <c r="D17" s="2">
        <v>9410200</v>
      </c>
      <c r="E17" s="2">
        <v>3422800</v>
      </c>
      <c r="F17" s="2"/>
      <c r="G17" s="2">
        <v>16509950</v>
      </c>
      <c r="H17" s="2"/>
      <c r="I17" s="2">
        <v>9754819.9999999981</v>
      </c>
      <c r="J17" s="2">
        <v>0</v>
      </c>
      <c r="K17" s="2"/>
      <c r="L17" s="1">
        <f t="shared" si="3"/>
        <v>30929430</v>
      </c>
      <c r="M17" s="13">
        <f t="shared" si="4"/>
        <v>224324704.99999997</v>
      </c>
      <c r="N17" s="14">
        <f t="shared" si="5"/>
        <v>255254134.99999997</v>
      </c>
      <c r="P17" s="3" t="s">
        <v>14</v>
      </c>
      <c r="Q17" s="2">
        <v>5124</v>
      </c>
      <c r="R17" s="2">
        <v>33149</v>
      </c>
      <c r="S17" s="2">
        <v>1197</v>
      </c>
      <c r="T17" s="2">
        <v>199</v>
      </c>
      <c r="U17" s="2">
        <v>0</v>
      </c>
      <c r="V17" s="2">
        <v>1269</v>
      </c>
      <c r="W17" s="2">
        <v>0</v>
      </c>
      <c r="X17" s="2">
        <v>2219</v>
      </c>
      <c r="Y17" s="2">
        <v>681</v>
      </c>
      <c r="Z17" s="2">
        <v>0</v>
      </c>
      <c r="AA17" s="1">
        <f t="shared" si="6"/>
        <v>7002</v>
      </c>
      <c r="AB17" s="13">
        <f t="shared" si="7"/>
        <v>36836</v>
      </c>
      <c r="AC17" s="14">
        <f t="shared" si="8"/>
        <v>43838</v>
      </c>
      <c r="AE17" s="3" t="s">
        <v>14</v>
      </c>
      <c r="AF17" s="2">
        <f t="shared" si="9"/>
        <v>4199.693598750976</v>
      </c>
      <c r="AG17" s="2">
        <f t="shared" si="0"/>
        <v>5871.583909016862</v>
      </c>
      <c r="AH17" s="2">
        <f t="shared" si="0"/>
        <v>7861.4870509607354</v>
      </c>
      <c r="AI17" s="2">
        <f t="shared" si="0"/>
        <v>17200</v>
      </c>
      <c r="AJ17" s="2" t="str">
        <f t="shared" si="0"/>
        <v>N.A.</v>
      </c>
      <c r="AK17" s="2">
        <f t="shared" si="0"/>
        <v>13010.204885736801</v>
      </c>
      <c r="AL17" s="2" t="str">
        <f t="shared" si="0"/>
        <v>N.A.</v>
      </c>
      <c r="AM17" s="2">
        <f t="shared" si="0"/>
        <v>4396.0432627309592</v>
      </c>
      <c r="AN17" s="2">
        <f t="shared" si="0"/>
        <v>0</v>
      </c>
      <c r="AO17" s="2" t="str">
        <f t="shared" si="0"/>
        <v>N.A.</v>
      </c>
      <c r="AP17" s="15">
        <f t="shared" si="10"/>
        <v>4417.2279348757502</v>
      </c>
      <c r="AQ17" s="13">
        <f t="shared" si="11"/>
        <v>6089.8225920295354</v>
      </c>
      <c r="AR17" s="14">
        <f t="shared" si="12"/>
        <v>5822.6683470961261</v>
      </c>
    </row>
    <row r="18" spans="1:44" ht="15" customHeight="1" thickBot="1" x14ac:dyDescent="0.3">
      <c r="A18" s="3" t="s">
        <v>15</v>
      </c>
      <c r="B18" s="2">
        <v>1909200</v>
      </c>
      <c r="C18" s="2"/>
      <c r="D18" s="2"/>
      <c r="E18" s="2"/>
      <c r="F18" s="2"/>
      <c r="G18" s="2">
        <v>6534000</v>
      </c>
      <c r="H18" s="2"/>
      <c r="I18" s="2"/>
      <c r="J18" s="2"/>
      <c r="K18" s="2"/>
      <c r="L18" s="1">
        <f t="shared" si="3"/>
        <v>1909200</v>
      </c>
      <c r="M18" s="13">
        <f t="shared" si="4"/>
        <v>6534000</v>
      </c>
      <c r="N18" s="14">
        <f t="shared" si="5"/>
        <v>8443200</v>
      </c>
      <c r="P18" s="3" t="s">
        <v>15</v>
      </c>
      <c r="Q18" s="2">
        <v>308</v>
      </c>
      <c r="R18" s="2">
        <v>0</v>
      </c>
      <c r="S18" s="2">
        <v>0</v>
      </c>
      <c r="T18" s="2">
        <v>0</v>
      </c>
      <c r="U18" s="2">
        <v>0</v>
      </c>
      <c r="V18" s="2">
        <v>108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308</v>
      </c>
      <c r="AB18" s="13">
        <f t="shared" si="7"/>
        <v>108</v>
      </c>
      <c r="AC18" s="21">
        <f t="shared" si="8"/>
        <v>416</v>
      </c>
      <c r="AE18" s="3" t="s">
        <v>15</v>
      </c>
      <c r="AF18" s="2">
        <f t="shared" si="9"/>
        <v>6198.7012987012986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60500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6198.7012987012986</v>
      </c>
      <c r="AQ18" s="13">
        <f t="shared" si="11"/>
        <v>60500</v>
      </c>
      <c r="AR18" s="14">
        <f t="shared" si="12"/>
        <v>20296.153846153848</v>
      </c>
    </row>
    <row r="19" spans="1:44" ht="15" customHeight="1" thickBot="1" x14ac:dyDescent="0.3">
      <c r="A19" s="4" t="s">
        <v>16</v>
      </c>
      <c r="B19" s="2">
        <v>43585731.999999993</v>
      </c>
      <c r="C19" s="2">
        <v>194637134.99999997</v>
      </c>
      <c r="D19" s="2">
        <v>15455376</v>
      </c>
      <c r="E19" s="2">
        <v>3422800</v>
      </c>
      <c r="F19" s="2">
        <v>0</v>
      </c>
      <c r="G19" s="2">
        <v>23043950.000000004</v>
      </c>
      <c r="H19" s="2">
        <v>19498169.999999996</v>
      </c>
      <c r="I19" s="2">
        <v>9754819.9999999981</v>
      </c>
      <c r="J19" s="2">
        <v>0</v>
      </c>
      <c r="K19" s="2"/>
      <c r="L19" s="1">
        <f t="shared" ref="L19" si="13">B19+D19+F19+H19+J19</f>
        <v>78539277.999999985</v>
      </c>
      <c r="M19" s="13">
        <f t="shared" ref="M19" si="14">C19+E19+G19+I19+K19</f>
        <v>230858704.99999997</v>
      </c>
      <c r="N19" s="21">
        <f t="shared" ref="N19" si="15">L19+M19</f>
        <v>309397982.99999994</v>
      </c>
      <c r="P19" s="4" t="s">
        <v>16</v>
      </c>
      <c r="Q19" s="2">
        <v>10381</v>
      </c>
      <c r="R19" s="2">
        <v>33149</v>
      </c>
      <c r="S19" s="2">
        <v>2159</v>
      </c>
      <c r="T19" s="2">
        <v>199</v>
      </c>
      <c r="U19" s="2">
        <v>219</v>
      </c>
      <c r="V19" s="2">
        <v>1377</v>
      </c>
      <c r="W19" s="2">
        <v>5375</v>
      </c>
      <c r="X19" s="2">
        <v>2219</v>
      </c>
      <c r="Y19" s="2">
        <v>681</v>
      </c>
      <c r="Z19" s="2">
        <v>0</v>
      </c>
      <c r="AA19" s="1">
        <f t="shared" ref="AA19" si="16">Q19+S19+U19+W19+Y19</f>
        <v>18815</v>
      </c>
      <c r="AB19" s="13">
        <f t="shared" ref="AB19" si="17">R19+T19+V19+X19+Z19</f>
        <v>36944</v>
      </c>
      <c r="AC19" s="14">
        <f t="shared" ref="AC19" si="18">AA19+AB19</f>
        <v>55759</v>
      </c>
      <c r="AE19" s="4" t="s">
        <v>16</v>
      </c>
      <c r="AF19" s="2">
        <f t="shared" si="9"/>
        <v>4198.6062999711003</v>
      </c>
      <c r="AG19" s="2">
        <f t="shared" si="0"/>
        <v>5871.583909016862</v>
      </c>
      <c r="AH19" s="2">
        <f t="shared" si="0"/>
        <v>7158.5808244557666</v>
      </c>
      <c r="AI19" s="2">
        <f t="shared" si="0"/>
        <v>17200</v>
      </c>
      <c r="AJ19" s="2">
        <f t="shared" si="0"/>
        <v>0</v>
      </c>
      <c r="AK19" s="2">
        <f t="shared" si="0"/>
        <v>16734.894698620192</v>
      </c>
      <c r="AL19" s="2">
        <f t="shared" si="0"/>
        <v>3627.5665116279065</v>
      </c>
      <c r="AM19" s="2">
        <f t="shared" si="0"/>
        <v>4396.0432627309592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4174.2906191868178</v>
      </c>
      <c r="AQ19" s="13">
        <f t="shared" ref="AQ19" si="20">IFERROR(M19/AB19, "N.A.")</f>
        <v>6248.8822271546114</v>
      </c>
      <c r="AR19" s="14">
        <f t="shared" ref="AR19" si="21">IFERROR(N19/AC19, "N.A.")</f>
        <v>5548.8438279022212</v>
      </c>
    </row>
    <row r="20" spans="1:44" ht="15" customHeight="1" thickBot="1" x14ac:dyDescent="0.3">
      <c r="A20" s="5" t="s">
        <v>0</v>
      </c>
      <c r="B20" s="44">
        <f>B19+C19</f>
        <v>238222866.99999997</v>
      </c>
      <c r="C20" s="45"/>
      <c r="D20" s="44">
        <f>D19+E19</f>
        <v>18878176</v>
      </c>
      <c r="E20" s="45"/>
      <c r="F20" s="44">
        <f>F19+G19</f>
        <v>23043950.000000004</v>
      </c>
      <c r="G20" s="45"/>
      <c r="H20" s="44">
        <f>H19+I19</f>
        <v>29252989.999999993</v>
      </c>
      <c r="I20" s="45"/>
      <c r="J20" s="44">
        <f>J19+K19</f>
        <v>0</v>
      </c>
      <c r="K20" s="45"/>
      <c r="L20" s="44">
        <f>L19+M19</f>
        <v>309397982.99999994</v>
      </c>
      <c r="M20" s="46"/>
      <c r="N20" s="22">
        <f>B20+D20+F20+H20+J20</f>
        <v>309397983</v>
      </c>
      <c r="P20" s="5" t="s">
        <v>0</v>
      </c>
      <c r="Q20" s="44">
        <f>Q19+R19</f>
        <v>43530</v>
      </c>
      <c r="R20" s="45"/>
      <c r="S20" s="44">
        <f>S19+T19</f>
        <v>2358</v>
      </c>
      <c r="T20" s="45"/>
      <c r="U20" s="44">
        <f>U19+V19</f>
        <v>1596</v>
      </c>
      <c r="V20" s="45"/>
      <c r="W20" s="44">
        <f>W19+X19</f>
        <v>7594</v>
      </c>
      <c r="X20" s="45"/>
      <c r="Y20" s="44">
        <f>Y19+Z19</f>
        <v>681</v>
      </c>
      <c r="Z20" s="45"/>
      <c r="AA20" s="44">
        <f>AA19+AB19</f>
        <v>55759</v>
      </c>
      <c r="AB20" s="45"/>
      <c r="AC20" s="23">
        <f>Q20+S20+U20+W20+Y20</f>
        <v>55759</v>
      </c>
      <c r="AE20" s="5" t="s">
        <v>0</v>
      </c>
      <c r="AF20" s="24">
        <f>IFERROR(B20/Q20,"N.A.")</f>
        <v>5472.6135308982302</v>
      </c>
      <c r="AG20" s="25"/>
      <c r="AH20" s="24">
        <f>IFERROR(D20/S20,"N.A.")</f>
        <v>8006.0118744698893</v>
      </c>
      <c r="AI20" s="25"/>
      <c r="AJ20" s="24">
        <f>IFERROR(F20/U20,"N.A.")</f>
        <v>14438.565162907271</v>
      </c>
      <c r="AK20" s="25"/>
      <c r="AL20" s="24">
        <f>IFERROR(H20/W20,"N.A.")</f>
        <v>3852.1187779826168</v>
      </c>
      <c r="AM20" s="25"/>
      <c r="AN20" s="24">
        <f>IFERROR(J20/Y20,"N.A.")</f>
        <v>0</v>
      </c>
      <c r="AO20" s="25"/>
      <c r="AP20" s="24">
        <f>IFERROR(L20/AA20,"N.A.")</f>
        <v>5548.8438279022212</v>
      </c>
      <c r="AQ20" s="25"/>
      <c r="AR20" s="16">
        <f>IFERROR(N20/AC20, "N.A.")</f>
        <v>5548.8438279022221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14706400.000000002</v>
      </c>
      <c r="C27" s="2"/>
      <c r="D27" s="2">
        <v>6045176</v>
      </c>
      <c r="E27" s="2"/>
      <c r="F27" s="2"/>
      <c r="G27" s="2"/>
      <c r="H27" s="2">
        <v>5865590</v>
      </c>
      <c r="I27" s="2"/>
      <c r="J27" s="2"/>
      <c r="K27" s="2"/>
      <c r="L27" s="1">
        <f>B27+D27+F27+H27+J27</f>
        <v>26617166</v>
      </c>
      <c r="M27" s="13">
        <f>C27+E27+G27+I27+K27</f>
        <v>0</v>
      </c>
      <c r="N27" s="14">
        <f>L27+M27</f>
        <v>26617166</v>
      </c>
      <c r="P27" s="3" t="s">
        <v>12</v>
      </c>
      <c r="Q27" s="2">
        <v>2660</v>
      </c>
      <c r="R27" s="2">
        <v>0</v>
      </c>
      <c r="S27" s="2">
        <v>962</v>
      </c>
      <c r="T27" s="2">
        <v>0</v>
      </c>
      <c r="U27" s="2">
        <v>0</v>
      </c>
      <c r="V27" s="2">
        <v>0</v>
      </c>
      <c r="W27" s="2">
        <v>2094</v>
      </c>
      <c r="X27" s="2">
        <v>0</v>
      </c>
      <c r="Y27" s="2">
        <v>0</v>
      </c>
      <c r="Z27" s="2">
        <v>0</v>
      </c>
      <c r="AA27" s="1">
        <f>Q27+S27+U27+W27+Y27</f>
        <v>5716</v>
      </c>
      <c r="AB27" s="13">
        <f>R27+T27+V27+X27+Z27</f>
        <v>0</v>
      </c>
      <c r="AC27" s="14">
        <f>AA27+AB27</f>
        <v>5716</v>
      </c>
      <c r="AE27" s="3" t="s">
        <v>12</v>
      </c>
      <c r="AF27" s="2">
        <f>IFERROR(B27/Q27, "N.A.")</f>
        <v>5528.7218045112786</v>
      </c>
      <c r="AG27" s="2" t="str">
        <f t="shared" ref="AG27:AG31" si="22">IFERROR(C27/R27, "N.A.")</f>
        <v>N.A.</v>
      </c>
      <c r="AH27" s="2">
        <f t="shared" ref="AH27:AH31" si="23">IFERROR(D27/S27, "N.A.")</f>
        <v>6283.9667359667355</v>
      </c>
      <c r="AI27" s="2" t="str">
        <f t="shared" ref="AI27:AI31" si="24">IFERROR(E27/T27, "N.A.")</f>
        <v>N.A.</v>
      </c>
      <c r="AJ27" s="2" t="str">
        <f t="shared" ref="AJ27:AJ31" si="25">IFERROR(F27/U27, "N.A.")</f>
        <v>N.A.</v>
      </c>
      <c r="AK27" s="2" t="str">
        <f t="shared" ref="AK27:AK31" si="26">IFERROR(G27/V27, "N.A.")</f>
        <v>N.A.</v>
      </c>
      <c r="AL27" s="2">
        <f t="shared" ref="AL27:AL31" si="27">IFERROR(H27/W27, "N.A.")</f>
        <v>2801.1413562559696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4656.6070678796359</v>
      </c>
      <c r="AQ27" s="13" t="str">
        <f t="shared" ref="AQ27:AQ30" si="32">IFERROR(M27/AB27, "N.A.")</f>
        <v>N.A.</v>
      </c>
      <c r="AR27" s="14">
        <f t="shared" ref="AR27:AR30" si="33">IFERROR(N27/AC27, "N.A.")</f>
        <v>4656.6070678796359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0</v>
      </c>
      <c r="M28" s="13">
        <f t="shared" ref="M28:M30" si="35">C28+E28+G28+I28+K28</f>
        <v>0</v>
      </c>
      <c r="N28" s="14">
        <f t="shared" ref="N28:N30" si="36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0</v>
      </c>
      <c r="AB28" s="13">
        <f t="shared" ref="AB28:AB30" si="38">R28+T28+V28+X28+Z28</f>
        <v>0</v>
      </c>
      <c r="AC28" s="14">
        <f t="shared" ref="AC28:AC30" si="39">AA28+AB28</f>
        <v>0</v>
      </c>
      <c r="AE28" s="3" t="s">
        <v>13</v>
      </c>
      <c r="AF28" s="2" t="str">
        <f t="shared" ref="AF28:AF31" si="40">IFERROR(B28/Q28, "N.A.")</f>
        <v>N.A.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 t="str">
        <f t="shared" si="31"/>
        <v>N.A.</v>
      </c>
      <c r="AQ28" s="13" t="str">
        <f t="shared" si="32"/>
        <v>N.A.</v>
      </c>
      <c r="AR28" s="14" t="str">
        <f t="shared" si="33"/>
        <v>N.A.</v>
      </c>
    </row>
    <row r="29" spans="1:44" ht="15" customHeight="1" thickBot="1" x14ac:dyDescent="0.3">
      <c r="A29" s="3" t="s">
        <v>14</v>
      </c>
      <c r="B29" s="2">
        <v>14000900</v>
      </c>
      <c r="C29" s="2">
        <v>128152340.00000001</v>
      </c>
      <c r="D29" s="2">
        <v>9410200</v>
      </c>
      <c r="E29" s="2">
        <v>3422800</v>
      </c>
      <c r="F29" s="2"/>
      <c r="G29" s="2">
        <v>12307849.999999996</v>
      </c>
      <c r="H29" s="2"/>
      <c r="I29" s="2">
        <v>8641980</v>
      </c>
      <c r="J29" s="2"/>
      <c r="K29" s="2"/>
      <c r="L29" s="1">
        <f t="shared" si="34"/>
        <v>23411100</v>
      </c>
      <c r="M29" s="13">
        <f t="shared" si="35"/>
        <v>152524970</v>
      </c>
      <c r="N29" s="14">
        <f t="shared" si="36"/>
        <v>175936070</v>
      </c>
      <c r="P29" s="3" t="s">
        <v>14</v>
      </c>
      <c r="Q29" s="2">
        <v>2448</v>
      </c>
      <c r="R29" s="2">
        <v>19146</v>
      </c>
      <c r="S29" s="2">
        <v>1197</v>
      </c>
      <c r="T29" s="2">
        <v>199</v>
      </c>
      <c r="U29" s="2">
        <v>0</v>
      </c>
      <c r="V29" s="2">
        <v>634</v>
      </c>
      <c r="W29" s="2">
        <v>0</v>
      </c>
      <c r="X29" s="2">
        <v>1513</v>
      </c>
      <c r="Y29" s="2">
        <v>0</v>
      </c>
      <c r="Z29" s="2">
        <v>0</v>
      </c>
      <c r="AA29" s="1">
        <f t="shared" si="37"/>
        <v>3645</v>
      </c>
      <c r="AB29" s="13">
        <f t="shared" si="38"/>
        <v>21492</v>
      </c>
      <c r="AC29" s="14">
        <f t="shared" si="39"/>
        <v>25137</v>
      </c>
      <c r="AE29" s="3" t="s">
        <v>14</v>
      </c>
      <c r="AF29" s="2">
        <f t="shared" si="40"/>
        <v>5719.3218954248368</v>
      </c>
      <c r="AG29" s="2">
        <f t="shared" si="22"/>
        <v>6693.4263031442606</v>
      </c>
      <c r="AH29" s="2">
        <f t="shared" si="23"/>
        <v>7861.4870509607354</v>
      </c>
      <c r="AI29" s="2">
        <f t="shared" si="24"/>
        <v>17200</v>
      </c>
      <c r="AJ29" s="2" t="str">
        <f t="shared" si="25"/>
        <v>N.A.</v>
      </c>
      <c r="AK29" s="2">
        <f t="shared" si="26"/>
        <v>19413.012618296525</v>
      </c>
      <c r="AL29" s="2" t="str">
        <f t="shared" si="27"/>
        <v>N.A.</v>
      </c>
      <c r="AM29" s="2">
        <f t="shared" si="28"/>
        <v>5711.8175809649701</v>
      </c>
      <c r="AN29" s="2" t="str">
        <f t="shared" si="29"/>
        <v>N.A.</v>
      </c>
      <c r="AO29" s="2" t="str">
        <f t="shared" si="30"/>
        <v>N.A.</v>
      </c>
      <c r="AP29" s="15">
        <f t="shared" si="31"/>
        <v>6422.7983539094648</v>
      </c>
      <c r="AQ29" s="13">
        <f t="shared" si="32"/>
        <v>7096.8253303554811</v>
      </c>
      <c r="AR29" s="14">
        <f t="shared" si="33"/>
        <v>6999.0877988622351</v>
      </c>
    </row>
    <row r="30" spans="1:44" ht="15" customHeight="1" thickBot="1" x14ac:dyDescent="0.3">
      <c r="A30" s="3" t="s">
        <v>15</v>
      </c>
      <c r="B30" s="2">
        <v>516000</v>
      </c>
      <c r="C30" s="2"/>
      <c r="D30" s="2"/>
      <c r="E30" s="2"/>
      <c r="F30" s="2"/>
      <c r="G30" s="2">
        <v>6534000</v>
      </c>
      <c r="H30" s="2"/>
      <c r="I30" s="2"/>
      <c r="J30" s="2"/>
      <c r="K30" s="2"/>
      <c r="L30" s="1">
        <f t="shared" si="34"/>
        <v>516000</v>
      </c>
      <c r="M30" s="13">
        <f t="shared" si="35"/>
        <v>6534000</v>
      </c>
      <c r="N30" s="14">
        <f t="shared" si="36"/>
        <v>7050000</v>
      </c>
      <c r="P30" s="3" t="s">
        <v>15</v>
      </c>
      <c r="Q30" s="2">
        <v>200</v>
      </c>
      <c r="R30" s="2">
        <v>0</v>
      </c>
      <c r="S30" s="2">
        <v>0</v>
      </c>
      <c r="T30" s="2">
        <v>0</v>
      </c>
      <c r="U30" s="2">
        <v>0</v>
      </c>
      <c r="V30" s="2">
        <v>108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200</v>
      </c>
      <c r="AB30" s="13">
        <f t="shared" si="38"/>
        <v>108</v>
      </c>
      <c r="AC30" s="21">
        <f t="shared" si="39"/>
        <v>308</v>
      </c>
      <c r="AE30" s="3" t="s">
        <v>15</v>
      </c>
      <c r="AF30" s="2">
        <f t="shared" si="40"/>
        <v>2580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>
        <f t="shared" si="26"/>
        <v>60500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2580</v>
      </c>
      <c r="AQ30" s="13">
        <f t="shared" si="32"/>
        <v>60500</v>
      </c>
      <c r="AR30" s="14">
        <f t="shared" si="33"/>
        <v>22889.610389610389</v>
      </c>
    </row>
    <row r="31" spans="1:44" ht="15" customHeight="1" thickBot="1" x14ac:dyDescent="0.3">
      <c r="A31" s="4" t="s">
        <v>16</v>
      </c>
      <c r="B31" s="2">
        <v>29223300.000000007</v>
      </c>
      <c r="C31" s="2">
        <v>128152340.00000001</v>
      </c>
      <c r="D31" s="2">
        <v>15455376</v>
      </c>
      <c r="E31" s="2">
        <v>3422800</v>
      </c>
      <c r="F31" s="2"/>
      <c r="G31" s="2">
        <v>18841850</v>
      </c>
      <c r="H31" s="2">
        <v>5865590</v>
      </c>
      <c r="I31" s="2">
        <v>8641980</v>
      </c>
      <c r="J31" s="2"/>
      <c r="K31" s="2"/>
      <c r="L31" s="1">
        <f t="shared" ref="L31" si="41">B31+D31+F31+H31+J31</f>
        <v>50544266.000000007</v>
      </c>
      <c r="M31" s="13">
        <f t="shared" ref="M31" si="42">C31+E31+G31+I31+K31</f>
        <v>159058970</v>
      </c>
      <c r="N31" s="21">
        <f t="shared" ref="N31" si="43">L31+M31</f>
        <v>209603236</v>
      </c>
      <c r="P31" s="4" t="s">
        <v>16</v>
      </c>
      <c r="Q31" s="2">
        <v>5308</v>
      </c>
      <c r="R31" s="2">
        <v>19146</v>
      </c>
      <c r="S31" s="2">
        <v>2159</v>
      </c>
      <c r="T31" s="2">
        <v>199</v>
      </c>
      <c r="U31" s="2">
        <v>0</v>
      </c>
      <c r="V31" s="2">
        <v>742</v>
      </c>
      <c r="W31" s="2">
        <v>2094</v>
      </c>
      <c r="X31" s="2">
        <v>1513</v>
      </c>
      <c r="Y31" s="2">
        <v>0</v>
      </c>
      <c r="Z31" s="2">
        <v>0</v>
      </c>
      <c r="AA31" s="1">
        <f t="shared" ref="AA31" si="44">Q31+S31+U31+W31+Y31</f>
        <v>9561</v>
      </c>
      <c r="AB31" s="13">
        <f t="shared" ref="AB31" si="45">R31+T31+V31+X31+Z31</f>
        <v>21600</v>
      </c>
      <c r="AC31" s="14">
        <f t="shared" ref="AC31" si="46">AA31+AB31</f>
        <v>31161</v>
      </c>
      <c r="AE31" s="4" t="s">
        <v>16</v>
      </c>
      <c r="AF31" s="2">
        <f t="shared" si="40"/>
        <v>5505.5199698568213</v>
      </c>
      <c r="AG31" s="2">
        <f t="shared" si="22"/>
        <v>6693.4263031442606</v>
      </c>
      <c r="AH31" s="2">
        <f t="shared" si="23"/>
        <v>7158.5808244557666</v>
      </c>
      <c r="AI31" s="2">
        <f t="shared" si="24"/>
        <v>17200</v>
      </c>
      <c r="AJ31" s="2" t="str">
        <f t="shared" si="25"/>
        <v>N.A.</v>
      </c>
      <c r="AK31" s="2">
        <f t="shared" si="26"/>
        <v>25393.328840970349</v>
      </c>
      <c r="AL31" s="2">
        <f t="shared" si="27"/>
        <v>2801.1413562559696</v>
      </c>
      <c r="AM31" s="2">
        <f t="shared" si="28"/>
        <v>5711.8175809649701</v>
      </c>
      <c r="AN31" s="2" t="str">
        <f t="shared" si="29"/>
        <v>N.A.</v>
      </c>
      <c r="AO31" s="2" t="str">
        <f t="shared" si="30"/>
        <v>N.A.</v>
      </c>
      <c r="AP31" s="15">
        <f t="shared" ref="AP31" si="47">IFERROR(L31/AA31, "N.A.")</f>
        <v>5286.5041313670126</v>
      </c>
      <c r="AQ31" s="13">
        <f t="shared" ref="AQ31" si="48">IFERROR(M31/AB31, "N.A.")</f>
        <v>7363.8412037037033</v>
      </c>
      <c r="AR31" s="14">
        <f t="shared" ref="AR31" si="49">IFERROR(N31/AC31, "N.A.")</f>
        <v>6726.4605115368568</v>
      </c>
    </row>
    <row r="32" spans="1:44" ht="15" customHeight="1" thickBot="1" x14ac:dyDescent="0.3">
      <c r="A32" s="5" t="s">
        <v>0</v>
      </c>
      <c r="B32" s="44">
        <f>B31+C31</f>
        <v>157375640.00000003</v>
      </c>
      <c r="C32" s="45"/>
      <c r="D32" s="44">
        <f>D31+E31</f>
        <v>18878176</v>
      </c>
      <c r="E32" s="45"/>
      <c r="F32" s="44">
        <f>F31+G31</f>
        <v>18841850</v>
      </c>
      <c r="G32" s="45"/>
      <c r="H32" s="44">
        <f>H31+I31</f>
        <v>14507570</v>
      </c>
      <c r="I32" s="45"/>
      <c r="J32" s="44">
        <f>J31+K31</f>
        <v>0</v>
      </c>
      <c r="K32" s="45"/>
      <c r="L32" s="44">
        <f>L31+M31</f>
        <v>209603236</v>
      </c>
      <c r="M32" s="46"/>
      <c r="N32" s="22">
        <f>B32+D32+F32+H32+J32</f>
        <v>209603236.00000003</v>
      </c>
      <c r="P32" s="5" t="s">
        <v>0</v>
      </c>
      <c r="Q32" s="44">
        <f>Q31+R31</f>
        <v>24454</v>
      </c>
      <c r="R32" s="45"/>
      <c r="S32" s="44">
        <f>S31+T31</f>
        <v>2358</v>
      </c>
      <c r="T32" s="45"/>
      <c r="U32" s="44">
        <f>U31+V31</f>
        <v>742</v>
      </c>
      <c r="V32" s="45"/>
      <c r="W32" s="44">
        <f>W31+X31</f>
        <v>3607</v>
      </c>
      <c r="X32" s="45"/>
      <c r="Y32" s="44">
        <f>Y31+Z31</f>
        <v>0</v>
      </c>
      <c r="Z32" s="45"/>
      <c r="AA32" s="44">
        <f>AA31+AB31</f>
        <v>31161</v>
      </c>
      <c r="AB32" s="45"/>
      <c r="AC32" s="23">
        <f>Q32+S32+U32+W32+Y32</f>
        <v>31161</v>
      </c>
      <c r="AE32" s="5" t="s">
        <v>0</v>
      </c>
      <c r="AF32" s="24">
        <f>IFERROR(B32/Q32,"N.A.")</f>
        <v>6435.5786374417285</v>
      </c>
      <c r="AG32" s="25"/>
      <c r="AH32" s="24">
        <f>IFERROR(D32/S32,"N.A.")</f>
        <v>8006.0118744698893</v>
      </c>
      <c r="AI32" s="25"/>
      <c r="AJ32" s="24">
        <f>IFERROR(F32/U32,"N.A.")</f>
        <v>25393.328840970349</v>
      </c>
      <c r="AK32" s="25"/>
      <c r="AL32" s="24">
        <f>IFERROR(H32/W32,"N.A.")</f>
        <v>4022.0598835597448</v>
      </c>
      <c r="AM32" s="25"/>
      <c r="AN32" s="24" t="str">
        <f>IFERROR(J32/Y32,"N.A.")</f>
        <v>N.A.</v>
      </c>
      <c r="AO32" s="25"/>
      <c r="AP32" s="24">
        <f>IFERROR(L32/AA32,"N.A.")</f>
        <v>6726.4605115368568</v>
      </c>
      <c r="AQ32" s="25"/>
      <c r="AR32" s="16">
        <f>IFERROR(N32/AC32, "N.A.")</f>
        <v>6726.4605115368577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0</v>
      </c>
      <c r="C39" s="2"/>
      <c r="D39" s="2"/>
      <c r="E39" s="2"/>
      <c r="F39" s="2">
        <v>0</v>
      </c>
      <c r="G39" s="2"/>
      <c r="H39" s="2">
        <v>13632580.000000004</v>
      </c>
      <c r="I39" s="2"/>
      <c r="J39" s="2"/>
      <c r="K39" s="2"/>
      <c r="L39" s="1">
        <f>B39+D39+F39+H39+J39</f>
        <v>13632580.000000004</v>
      </c>
      <c r="M39" s="13">
        <f>C39+E39+G39+I39+K39</f>
        <v>0</v>
      </c>
      <c r="N39" s="14">
        <f>L39+M39</f>
        <v>13632580.000000004</v>
      </c>
      <c r="P39" s="3" t="s">
        <v>12</v>
      </c>
      <c r="Q39" s="2">
        <v>219</v>
      </c>
      <c r="R39" s="2">
        <v>0</v>
      </c>
      <c r="S39" s="2">
        <v>0</v>
      </c>
      <c r="T39" s="2">
        <v>0</v>
      </c>
      <c r="U39" s="2">
        <v>219</v>
      </c>
      <c r="V39" s="2">
        <v>0</v>
      </c>
      <c r="W39" s="2">
        <v>3281</v>
      </c>
      <c r="X39" s="2">
        <v>0</v>
      </c>
      <c r="Y39" s="2">
        <v>0</v>
      </c>
      <c r="Z39" s="2">
        <v>0</v>
      </c>
      <c r="AA39" s="1">
        <f>Q39+S39+U39+W39+Y39</f>
        <v>3719</v>
      </c>
      <c r="AB39" s="13">
        <f>R39+T39+V39+X39+Z39</f>
        <v>0</v>
      </c>
      <c r="AC39" s="14">
        <f>AA39+AB39</f>
        <v>3719</v>
      </c>
      <c r="AE39" s="3" t="s">
        <v>12</v>
      </c>
      <c r="AF39" s="2">
        <f>IFERROR(B39/Q39, "N.A.")</f>
        <v>0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>
        <f t="shared" ref="AJ39:AJ43" si="53">IFERROR(F39/U39, "N.A.")</f>
        <v>0</v>
      </c>
      <c r="AK39" s="2" t="str">
        <f t="shared" ref="AK39:AK43" si="54">IFERROR(G39/V39, "N.A.")</f>
        <v>N.A.</v>
      </c>
      <c r="AL39" s="2">
        <f t="shared" ref="AL39:AL43" si="55">IFERROR(H39/W39, "N.A.")</f>
        <v>4155.0076196281634</v>
      </c>
      <c r="AM39" s="2" t="str">
        <f t="shared" ref="AM39:AM43" si="56">IFERROR(I39/X39, "N.A.")</f>
        <v>N.A.</v>
      </c>
      <c r="AN39" s="2" t="str">
        <f t="shared" ref="AN39:AN43" si="57">IFERROR(J39/Y39, "N.A.")</f>
        <v>N.A.</v>
      </c>
      <c r="AO39" s="2" t="str">
        <f t="shared" ref="AO39:AO43" si="58">IFERROR(K39/Z39, "N.A.")</f>
        <v>N.A.</v>
      </c>
      <c r="AP39" s="15">
        <f t="shared" ref="AP39:AP42" si="59">IFERROR(L39/AA39, "N.A.")</f>
        <v>3665.6574347943006</v>
      </c>
      <c r="AQ39" s="13" t="str">
        <f t="shared" ref="AQ39:AQ42" si="60">IFERROR(M39/AB39, "N.A.")</f>
        <v>N.A.</v>
      </c>
      <c r="AR39" s="14">
        <f t="shared" ref="AR39:AR42" si="61">IFERROR(N39/AC39, "N.A.")</f>
        <v>3665.6574347943006</v>
      </c>
    </row>
    <row r="40" spans="1:44" ht="15" customHeight="1" thickBot="1" x14ac:dyDescent="0.3">
      <c r="A40" s="3" t="s">
        <v>13</v>
      </c>
      <c r="B40" s="2">
        <v>5450902.0000000009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5450902.0000000009</v>
      </c>
      <c r="M40" s="13">
        <f t="shared" ref="M40:M42" si="63">C40+E40+G40+I40+K40</f>
        <v>0</v>
      </c>
      <c r="N40" s="14">
        <f t="shared" ref="N40:N42" si="64">L40+M40</f>
        <v>5450902.0000000009</v>
      </c>
      <c r="P40" s="3" t="s">
        <v>13</v>
      </c>
      <c r="Q40" s="2">
        <v>2070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2070</v>
      </c>
      <c r="AB40" s="13">
        <f t="shared" ref="AB40:AB42" si="66">R40+T40+V40+X40+Z40</f>
        <v>0</v>
      </c>
      <c r="AC40" s="14">
        <f t="shared" ref="AC40:AC42" si="67">AA40+AB40</f>
        <v>2070</v>
      </c>
      <c r="AE40" s="3" t="s">
        <v>13</v>
      </c>
      <c r="AF40" s="2">
        <f t="shared" ref="AF40:AF43" si="68">IFERROR(B40/Q40, "N.A.")</f>
        <v>2633.2859903381645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2633.2859903381645</v>
      </c>
      <c r="AQ40" s="13" t="str">
        <f t="shared" si="60"/>
        <v>N.A.</v>
      </c>
      <c r="AR40" s="14">
        <f t="shared" si="61"/>
        <v>2633.2859903381645</v>
      </c>
    </row>
    <row r="41" spans="1:44" ht="15" customHeight="1" thickBot="1" x14ac:dyDescent="0.3">
      <c r="A41" s="3" t="s">
        <v>14</v>
      </c>
      <c r="B41" s="2">
        <v>7518329.9999999991</v>
      </c>
      <c r="C41" s="2">
        <v>66484794.999999985</v>
      </c>
      <c r="D41" s="2"/>
      <c r="E41" s="2"/>
      <c r="F41" s="2"/>
      <c r="G41" s="2">
        <v>4202099.9999999991</v>
      </c>
      <c r="H41" s="2"/>
      <c r="I41" s="2">
        <v>1112840</v>
      </c>
      <c r="J41" s="2">
        <v>0</v>
      </c>
      <c r="K41" s="2"/>
      <c r="L41" s="1">
        <f t="shared" si="62"/>
        <v>7518329.9999999991</v>
      </c>
      <c r="M41" s="13">
        <f t="shared" si="63"/>
        <v>71799734.999999985</v>
      </c>
      <c r="N41" s="14">
        <f t="shared" si="64"/>
        <v>79318064.999999985</v>
      </c>
      <c r="P41" s="3" t="s">
        <v>14</v>
      </c>
      <c r="Q41" s="2">
        <v>2676</v>
      </c>
      <c r="R41" s="2">
        <v>14003</v>
      </c>
      <c r="S41" s="2">
        <v>0</v>
      </c>
      <c r="T41" s="2">
        <v>0</v>
      </c>
      <c r="U41" s="2">
        <v>0</v>
      </c>
      <c r="V41" s="2">
        <v>635</v>
      </c>
      <c r="W41" s="2">
        <v>0</v>
      </c>
      <c r="X41" s="2">
        <v>706</v>
      </c>
      <c r="Y41" s="2">
        <v>681</v>
      </c>
      <c r="Z41" s="2">
        <v>0</v>
      </c>
      <c r="AA41" s="1">
        <f t="shared" si="65"/>
        <v>3357</v>
      </c>
      <c r="AB41" s="13">
        <f t="shared" si="66"/>
        <v>15344</v>
      </c>
      <c r="AC41" s="14">
        <f t="shared" si="67"/>
        <v>18701</v>
      </c>
      <c r="AE41" s="3" t="s">
        <v>14</v>
      </c>
      <c r="AF41" s="2">
        <f t="shared" si="68"/>
        <v>2809.5403587443943</v>
      </c>
      <c r="AG41" s="2">
        <f t="shared" si="50"/>
        <v>4747.896522173819</v>
      </c>
      <c r="AH41" s="2" t="str">
        <f t="shared" si="51"/>
        <v>N.A.</v>
      </c>
      <c r="AI41" s="2" t="str">
        <f t="shared" si="52"/>
        <v>N.A.</v>
      </c>
      <c r="AJ41" s="2" t="str">
        <f t="shared" si="53"/>
        <v>N.A.</v>
      </c>
      <c r="AK41" s="2">
        <f t="shared" si="54"/>
        <v>6617.4803149606287</v>
      </c>
      <c r="AL41" s="2" t="str">
        <f t="shared" si="55"/>
        <v>N.A.</v>
      </c>
      <c r="AM41" s="2">
        <f t="shared" si="56"/>
        <v>1576.2606232294618</v>
      </c>
      <c r="AN41" s="2">
        <f t="shared" si="57"/>
        <v>0</v>
      </c>
      <c r="AO41" s="2" t="str">
        <f t="shared" si="58"/>
        <v>N.A.</v>
      </c>
      <c r="AP41" s="15">
        <f t="shared" si="59"/>
        <v>2239.5978552278816</v>
      </c>
      <c r="AQ41" s="13">
        <f t="shared" si="60"/>
        <v>4679.3362226277359</v>
      </c>
      <c r="AR41" s="14">
        <f t="shared" si="61"/>
        <v>4241.3809421956039</v>
      </c>
    </row>
    <row r="42" spans="1:44" ht="15" customHeight="1" thickBot="1" x14ac:dyDescent="0.3">
      <c r="A42" s="3" t="s">
        <v>15</v>
      </c>
      <c r="B42" s="2">
        <v>1393200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1393200</v>
      </c>
      <c r="M42" s="13">
        <f t="shared" si="63"/>
        <v>0</v>
      </c>
      <c r="N42" s="14">
        <f t="shared" si="64"/>
        <v>1393200</v>
      </c>
      <c r="P42" s="3" t="s">
        <v>15</v>
      </c>
      <c r="Q42" s="2">
        <v>108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108</v>
      </c>
      <c r="AB42" s="13">
        <f t="shared" si="66"/>
        <v>0</v>
      </c>
      <c r="AC42" s="14">
        <f t="shared" si="67"/>
        <v>108</v>
      </c>
      <c r="AE42" s="3" t="s">
        <v>15</v>
      </c>
      <c r="AF42" s="2">
        <f t="shared" si="68"/>
        <v>12900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>
        <f t="shared" si="59"/>
        <v>12900</v>
      </c>
      <c r="AQ42" s="13" t="str">
        <f t="shared" si="60"/>
        <v>N.A.</v>
      </c>
      <c r="AR42" s="14">
        <f t="shared" si="61"/>
        <v>12900</v>
      </c>
    </row>
    <row r="43" spans="1:44" ht="15" customHeight="1" thickBot="1" x14ac:dyDescent="0.3">
      <c r="A43" s="4" t="s">
        <v>16</v>
      </c>
      <c r="B43" s="2">
        <v>14362432</v>
      </c>
      <c r="C43" s="2">
        <v>66484794.999999985</v>
      </c>
      <c r="D43" s="2"/>
      <c r="E43" s="2"/>
      <c r="F43" s="2">
        <v>0</v>
      </c>
      <c r="G43" s="2">
        <v>4202099.9999999991</v>
      </c>
      <c r="H43" s="2">
        <v>13632580.000000004</v>
      </c>
      <c r="I43" s="2">
        <v>1112840</v>
      </c>
      <c r="J43" s="2">
        <v>0</v>
      </c>
      <c r="K43" s="2"/>
      <c r="L43" s="1">
        <f t="shared" ref="L43" si="69">B43+D43+F43+H43+J43</f>
        <v>27995012.000000004</v>
      </c>
      <c r="M43" s="13">
        <f t="shared" ref="M43" si="70">C43+E43+G43+I43+K43</f>
        <v>71799734.999999985</v>
      </c>
      <c r="N43" s="21">
        <f t="shared" ref="N43" si="71">L43+M43</f>
        <v>99794746.999999985</v>
      </c>
      <c r="P43" s="4" t="s">
        <v>16</v>
      </c>
      <c r="Q43" s="2">
        <v>5073</v>
      </c>
      <c r="R43" s="2">
        <v>14003</v>
      </c>
      <c r="S43" s="2">
        <v>0</v>
      </c>
      <c r="T43" s="2">
        <v>0</v>
      </c>
      <c r="U43" s="2">
        <v>219</v>
      </c>
      <c r="V43" s="2">
        <v>635</v>
      </c>
      <c r="W43" s="2">
        <v>3281</v>
      </c>
      <c r="X43" s="2">
        <v>706</v>
      </c>
      <c r="Y43" s="2">
        <v>681</v>
      </c>
      <c r="Z43" s="2">
        <v>0</v>
      </c>
      <c r="AA43" s="1">
        <f t="shared" ref="AA43" si="72">Q43+S43+U43+W43+Y43</f>
        <v>9254</v>
      </c>
      <c r="AB43" s="13">
        <f t="shared" ref="AB43" si="73">R43+T43+V43+X43+Z43</f>
        <v>15344</v>
      </c>
      <c r="AC43" s="21">
        <f t="shared" ref="AC43" si="74">AA43+AB43</f>
        <v>24598</v>
      </c>
      <c r="AE43" s="4" t="s">
        <v>16</v>
      </c>
      <c r="AF43" s="2">
        <f t="shared" si="68"/>
        <v>2831.151586832249</v>
      </c>
      <c r="AG43" s="2">
        <f t="shared" si="50"/>
        <v>4747.896522173819</v>
      </c>
      <c r="AH43" s="2" t="str">
        <f t="shared" si="51"/>
        <v>N.A.</v>
      </c>
      <c r="AI43" s="2" t="str">
        <f t="shared" si="52"/>
        <v>N.A.</v>
      </c>
      <c r="AJ43" s="2">
        <f t="shared" si="53"/>
        <v>0</v>
      </c>
      <c r="AK43" s="2">
        <f t="shared" si="54"/>
        <v>6617.4803149606287</v>
      </c>
      <c r="AL43" s="2">
        <f t="shared" si="55"/>
        <v>4155.0076196281634</v>
      </c>
      <c r="AM43" s="2">
        <f t="shared" si="56"/>
        <v>1576.2606232294618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3025.1795980116708</v>
      </c>
      <c r="AQ43" s="13">
        <f t="shared" ref="AQ43" si="76">IFERROR(M43/AB43, "N.A.")</f>
        <v>4679.3362226277359</v>
      </c>
      <c r="AR43" s="14">
        <f t="shared" ref="AR43" si="77">IFERROR(N43/AC43, "N.A.")</f>
        <v>4057.0268721034226</v>
      </c>
    </row>
    <row r="44" spans="1:44" ht="15" customHeight="1" thickBot="1" x14ac:dyDescent="0.3">
      <c r="A44" s="5" t="s">
        <v>0</v>
      </c>
      <c r="B44" s="44">
        <f>B43+C43</f>
        <v>80847226.999999985</v>
      </c>
      <c r="C44" s="45"/>
      <c r="D44" s="44">
        <f>D43+E43</f>
        <v>0</v>
      </c>
      <c r="E44" s="45"/>
      <c r="F44" s="44">
        <f>F43+G43</f>
        <v>4202099.9999999991</v>
      </c>
      <c r="G44" s="45"/>
      <c r="H44" s="44">
        <f>H43+I43</f>
        <v>14745420.000000004</v>
      </c>
      <c r="I44" s="45"/>
      <c r="J44" s="44">
        <f>J43+K43</f>
        <v>0</v>
      </c>
      <c r="K44" s="45"/>
      <c r="L44" s="44">
        <f>L43+M43</f>
        <v>99794746.999999985</v>
      </c>
      <c r="M44" s="46"/>
      <c r="N44" s="22">
        <f>B44+D44+F44+H44+J44</f>
        <v>99794746.999999985</v>
      </c>
      <c r="P44" s="5" t="s">
        <v>0</v>
      </c>
      <c r="Q44" s="44">
        <f>Q43+R43</f>
        <v>19076</v>
      </c>
      <c r="R44" s="45"/>
      <c r="S44" s="44">
        <f>S43+T43</f>
        <v>0</v>
      </c>
      <c r="T44" s="45"/>
      <c r="U44" s="44">
        <f>U43+V43</f>
        <v>854</v>
      </c>
      <c r="V44" s="45"/>
      <c r="W44" s="44">
        <f>W43+X43</f>
        <v>3987</v>
      </c>
      <c r="X44" s="45"/>
      <c r="Y44" s="44">
        <f>Y43+Z43</f>
        <v>681</v>
      </c>
      <c r="Z44" s="45"/>
      <c r="AA44" s="44">
        <f>AA43+AB43</f>
        <v>24598</v>
      </c>
      <c r="AB44" s="46"/>
      <c r="AC44" s="22">
        <f>Q44+S44+U44+W44+Y44</f>
        <v>24598</v>
      </c>
      <c r="AE44" s="5" t="s">
        <v>0</v>
      </c>
      <c r="AF44" s="24">
        <f>IFERROR(B44/Q44,"N.A.")</f>
        <v>4238.1645523170464</v>
      </c>
      <c r="AG44" s="25"/>
      <c r="AH44" s="24" t="str">
        <f>IFERROR(D44/S44,"N.A.")</f>
        <v>N.A.</v>
      </c>
      <c r="AI44" s="25"/>
      <c r="AJ44" s="24">
        <f>IFERROR(F44/U44,"N.A.")</f>
        <v>4920.4918032786873</v>
      </c>
      <c r="AK44" s="25"/>
      <c r="AL44" s="24">
        <f>IFERROR(H44/W44,"N.A.")</f>
        <v>3698.3747178329581</v>
      </c>
      <c r="AM44" s="25"/>
      <c r="AN44" s="24">
        <f>IFERROR(J44/Y44,"N.A.")</f>
        <v>0</v>
      </c>
      <c r="AO44" s="25"/>
      <c r="AP44" s="24">
        <f>IFERROR(L44/AA44,"N.A.")</f>
        <v>4057.0268721034226</v>
      </c>
      <c r="AQ44" s="25"/>
      <c r="AR44" s="16">
        <f>IFERROR(N44/AC44, "N.A.")</f>
        <v>4057.0268721034226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5981449.9999999991</v>
      </c>
      <c r="C15" s="2"/>
      <c r="D15" s="2">
        <v>851400</v>
      </c>
      <c r="E15" s="2"/>
      <c r="F15" s="2">
        <v>1532520</v>
      </c>
      <c r="G15" s="2"/>
      <c r="H15" s="2">
        <v>14604860</v>
      </c>
      <c r="I15" s="2"/>
      <c r="J15" s="2">
        <v>0</v>
      </c>
      <c r="K15" s="2"/>
      <c r="L15" s="1">
        <f>B15+D15+F15+H15+J15</f>
        <v>22970230</v>
      </c>
      <c r="M15" s="13">
        <f>C15+E15+G15+I15+K15</f>
        <v>0</v>
      </c>
      <c r="N15" s="14">
        <f>L15+M15</f>
        <v>22970230</v>
      </c>
      <c r="P15" s="3" t="s">
        <v>12</v>
      </c>
      <c r="Q15" s="2">
        <v>1175</v>
      </c>
      <c r="R15" s="2">
        <v>0</v>
      </c>
      <c r="S15" s="2">
        <v>198</v>
      </c>
      <c r="T15" s="2">
        <v>0</v>
      </c>
      <c r="U15" s="2">
        <v>198</v>
      </c>
      <c r="V15" s="2">
        <v>0</v>
      </c>
      <c r="W15" s="2">
        <v>4135</v>
      </c>
      <c r="X15" s="2">
        <v>0</v>
      </c>
      <c r="Y15" s="2">
        <v>215</v>
      </c>
      <c r="Z15" s="2">
        <v>0</v>
      </c>
      <c r="AA15" s="1">
        <f>Q15+S15+U15+W15+Y15</f>
        <v>5921</v>
      </c>
      <c r="AB15" s="13">
        <f>R15+T15+V15+X15+Z15</f>
        <v>0</v>
      </c>
      <c r="AC15" s="14">
        <f>AA15+AB15</f>
        <v>5921</v>
      </c>
      <c r="AE15" s="3" t="s">
        <v>12</v>
      </c>
      <c r="AF15" s="2">
        <f>IFERROR(B15/Q15, "N.A.")</f>
        <v>5090.5957446808507</v>
      </c>
      <c r="AG15" s="2" t="str">
        <f t="shared" ref="AG15:AR19" si="0">IFERROR(C15/R15, "N.A.")</f>
        <v>N.A.</v>
      </c>
      <c r="AH15" s="2">
        <f t="shared" si="0"/>
        <v>4300</v>
      </c>
      <c r="AI15" s="2" t="str">
        <f t="shared" si="0"/>
        <v>N.A.</v>
      </c>
      <c r="AJ15" s="2">
        <f t="shared" si="0"/>
        <v>7740</v>
      </c>
      <c r="AK15" s="2" t="str">
        <f t="shared" si="0"/>
        <v>N.A.</v>
      </c>
      <c r="AL15" s="2">
        <f t="shared" si="0"/>
        <v>3532.0096735187426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3879.4511062320553</v>
      </c>
      <c r="AQ15" s="13" t="str">
        <f t="shared" si="0"/>
        <v>N.A.</v>
      </c>
      <c r="AR15" s="14">
        <f t="shared" si="0"/>
        <v>3879.4511062320553</v>
      </c>
    </row>
    <row r="16" spans="1:44" ht="15" customHeight="1" thickBot="1" x14ac:dyDescent="0.3">
      <c r="A16" s="3" t="s">
        <v>13</v>
      </c>
      <c r="B16" s="2">
        <v>1513815.0000000002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1513815.0000000002</v>
      </c>
      <c r="M16" s="13">
        <f t="shared" si="1"/>
        <v>0</v>
      </c>
      <c r="N16" s="14">
        <f t="shared" ref="N16:N18" si="2">L16+M16</f>
        <v>1513815.0000000002</v>
      </c>
      <c r="P16" s="3" t="s">
        <v>13</v>
      </c>
      <c r="Q16" s="2">
        <v>953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953</v>
      </c>
      <c r="AB16" s="13">
        <f t="shared" si="3"/>
        <v>0</v>
      </c>
      <c r="AC16" s="14">
        <f t="shared" ref="AC16:AC18" si="4">AA16+AB16</f>
        <v>953</v>
      </c>
      <c r="AE16" s="3" t="s">
        <v>13</v>
      </c>
      <c r="AF16" s="2">
        <f t="shared" ref="AF16:AF19" si="5">IFERROR(B16/Q16, "N.A.")</f>
        <v>1588.4732423924452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1588.4732423924452</v>
      </c>
      <c r="AQ16" s="13" t="str">
        <f t="shared" si="0"/>
        <v>N.A.</v>
      </c>
      <c r="AR16" s="14">
        <f t="shared" si="0"/>
        <v>1588.4732423924452</v>
      </c>
    </row>
    <row r="17" spans="1:44" ht="15" customHeight="1" thickBot="1" x14ac:dyDescent="0.3">
      <c r="A17" s="3" t="s">
        <v>14</v>
      </c>
      <c r="B17" s="2">
        <v>12730809.999999998</v>
      </c>
      <c r="C17" s="2">
        <v>26525300</v>
      </c>
      <c r="D17" s="2"/>
      <c r="E17" s="2"/>
      <c r="F17" s="2"/>
      <c r="G17" s="2">
        <v>6013200</v>
      </c>
      <c r="H17" s="2"/>
      <c r="I17" s="2">
        <v>1612250</v>
      </c>
      <c r="J17" s="2">
        <v>0</v>
      </c>
      <c r="K17" s="2"/>
      <c r="L17" s="1">
        <f t="shared" si="1"/>
        <v>12730809.999999998</v>
      </c>
      <c r="M17" s="13">
        <f t="shared" si="1"/>
        <v>34150750</v>
      </c>
      <c r="N17" s="14">
        <f t="shared" si="2"/>
        <v>46881560</v>
      </c>
      <c r="P17" s="3" t="s">
        <v>14</v>
      </c>
      <c r="Q17" s="2">
        <v>2881</v>
      </c>
      <c r="R17" s="2">
        <v>2366</v>
      </c>
      <c r="S17" s="2">
        <v>0</v>
      </c>
      <c r="T17" s="2">
        <v>0</v>
      </c>
      <c r="U17" s="2">
        <v>0</v>
      </c>
      <c r="V17" s="2">
        <v>362</v>
      </c>
      <c r="W17" s="2">
        <v>0</v>
      </c>
      <c r="X17" s="2">
        <v>615</v>
      </c>
      <c r="Y17" s="2">
        <v>430</v>
      </c>
      <c r="Z17" s="2">
        <v>0</v>
      </c>
      <c r="AA17" s="1">
        <f t="shared" si="3"/>
        <v>3311</v>
      </c>
      <c r="AB17" s="13">
        <f t="shared" si="3"/>
        <v>3343</v>
      </c>
      <c r="AC17" s="14">
        <f t="shared" si="4"/>
        <v>6654</v>
      </c>
      <c r="AE17" s="3" t="s">
        <v>14</v>
      </c>
      <c r="AF17" s="2">
        <f t="shared" si="5"/>
        <v>4418.8858035404364</v>
      </c>
      <c r="AG17" s="2">
        <f t="shared" si="0"/>
        <v>11211.031276415892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16611.049723756907</v>
      </c>
      <c r="AL17" s="2" t="str">
        <f t="shared" si="0"/>
        <v>N.A.</v>
      </c>
      <c r="AM17" s="2">
        <f t="shared" si="0"/>
        <v>2621.5447154471544</v>
      </c>
      <c r="AN17" s="2">
        <f t="shared" si="0"/>
        <v>0</v>
      </c>
      <c r="AO17" s="2" t="str">
        <f t="shared" si="0"/>
        <v>N.A.</v>
      </c>
      <c r="AP17" s="15">
        <f t="shared" si="0"/>
        <v>3845.004530353367</v>
      </c>
      <c r="AQ17" s="13">
        <f t="shared" si="0"/>
        <v>10215.599760693987</v>
      </c>
      <c r="AR17" s="14">
        <f t="shared" si="0"/>
        <v>7045.6206792906523</v>
      </c>
    </row>
    <row r="18" spans="1:44" ht="15" customHeight="1" thickBot="1" x14ac:dyDescent="0.3">
      <c r="A18" s="3" t="s">
        <v>15</v>
      </c>
      <c r="B18" s="2">
        <v>13335847.999999998</v>
      </c>
      <c r="C18" s="2"/>
      <c r="D18" s="2"/>
      <c r="E18" s="2"/>
      <c r="F18" s="2"/>
      <c r="G18" s="2">
        <v>2208885</v>
      </c>
      <c r="H18" s="2">
        <v>9402830</v>
      </c>
      <c r="I18" s="2"/>
      <c r="J18" s="2">
        <v>0</v>
      </c>
      <c r="K18" s="2"/>
      <c r="L18" s="1">
        <f t="shared" si="1"/>
        <v>22738678</v>
      </c>
      <c r="M18" s="13">
        <f t="shared" si="1"/>
        <v>2208885</v>
      </c>
      <c r="N18" s="14">
        <f t="shared" si="2"/>
        <v>24947563</v>
      </c>
      <c r="P18" s="3" t="s">
        <v>15</v>
      </c>
      <c r="Q18" s="2">
        <v>4219</v>
      </c>
      <c r="R18" s="2">
        <v>0</v>
      </c>
      <c r="S18" s="2">
        <v>0</v>
      </c>
      <c r="T18" s="2">
        <v>0</v>
      </c>
      <c r="U18" s="2">
        <v>0</v>
      </c>
      <c r="V18" s="2">
        <v>1060</v>
      </c>
      <c r="W18" s="2">
        <v>8354</v>
      </c>
      <c r="X18" s="2">
        <v>0</v>
      </c>
      <c r="Y18" s="2">
        <v>4618</v>
      </c>
      <c r="Z18" s="2">
        <v>0</v>
      </c>
      <c r="AA18" s="1">
        <f t="shared" si="3"/>
        <v>17191</v>
      </c>
      <c r="AB18" s="13">
        <f t="shared" si="3"/>
        <v>1060</v>
      </c>
      <c r="AC18" s="21">
        <f t="shared" si="4"/>
        <v>18251</v>
      </c>
      <c r="AE18" s="3" t="s">
        <v>15</v>
      </c>
      <c r="AF18" s="2">
        <f t="shared" si="5"/>
        <v>3160.902583550604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2083.8537735849059</v>
      </c>
      <c r="AL18" s="2">
        <f t="shared" si="0"/>
        <v>1125.5482403638975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1322.7082775871095</v>
      </c>
      <c r="AQ18" s="13">
        <f t="shared" si="0"/>
        <v>2083.8537735849059</v>
      </c>
      <c r="AR18" s="14">
        <f t="shared" si="0"/>
        <v>1366.9148539806038</v>
      </c>
    </row>
    <row r="19" spans="1:44" ht="15" customHeight="1" thickBot="1" x14ac:dyDescent="0.3">
      <c r="A19" s="4" t="s">
        <v>16</v>
      </c>
      <c r="B19" s="2">
        <v>33561922.999999993</v>
      </c>
      <c r="C19" s="2">
        <v>26525300</v>
      </c>
      <c r="D19" s="2">
        <v>851400</v>
      </c>
      <c r="E19" s="2"/>
      <c r="F19" s="2">
        <v>1532520</v>
      </c>
      <c r="G19" s="2">
        <v>8222085</v>
      </c>
      <c r="H19" s="2">
        <v>24007689.999999993</v>
      </c>
      <c r="I19" s="2">
        <v>1612250</v>
      </c>
      <c r="J19" s="2">
        <v>0</v>
      </c>
      <c r="K19" s="2"/>
      <c r="L19" s="1">
        <f t="shared" ref="L19" si="6">B19+D19+F19+H19+J19</f>
        <v>59953532.999999985</v>
      </c>
      <c r="M19" s="13">
        <f t="shared" ref="M19" si="7">C19+E19+G19+I19+K19</f>
        <v>36359635</v>
      </c>
      <c r="N19" s="21">
        <f t="shared" ref="N19" si="8">L19+M19</f>
        <v>96313167.999999985</v>
      </c>
      <c r="P19" s="4" t="s">
        <v>16</v>
      </c>
      <c r="Q19" s="2">
        <v>9228</v>
      </c>
      <c r="R19" s="2">
        <v>2366</v>
      </c>
      <c r="S19" s="2">
        <v>198</v>
      </c>
      <c r="T19" s="2">
        <v>0</v>
      </c>
      <c r="U19" s="2">
        <v>198</v>
      </c>
      <c r="V19" s="2">
        <v>1422</v>
      </c>
      <c r="W19" s="2">
        <v>12489</v>
      </c>
      <c r="X19" s="2">
        <v>615</v>
      </c>
      <c r="Y19" s="2">
        <v>5263</v>
      </c>
      <c r="Z19" s="2">
        <v>0</v>
      </c>
      <c r="AA19" s="1">
        <f t="shared" ref="AA19" si="9">Q19+S19+U19+W19+Y19</f>
        <v>27376</v>
      </c>
      <c r="AB19" s="13">
        <f t="shared" ref="AB19" si="10">R19+T19+V19+X19+Z19</f>
        <v>4403</v>
      </c>
      <c r="AC19" s="14">
        <f t="shared" ref="AC19" si="11">AA19+AB19</f>
        <v>31779</v>
      </c>
      <c r="AE19" s="4" t="s">
        <v>16</v>
      </c>
      <c r="AF19" s="2">
        <f t="shared" si="5"/>
        <v>3636.9660814911131</v>
      </c>
      <c r="AG19" s="2">
        <f t="shared" si="0"/>
        <v>11211.031276415892</v>
      </c>
      <c r="AH19" s="2">
        <f t="shared" si="0"/>
        <v>4300</v>
      </c>
      <c r="AI19" s="2" t="str">
        <f t="shared" si="0"/>
        <v>N.A.</v>
      </c>
      <c r="AJ19" s="2">
        <f t="shared" si="0"/>
        <v>7740</v>
      </c>
      <c r="AK19" s="2">
        <f t="shared" si="0"/>
        <v>5782.0569620253164</v>
      </c>
      <c r="AL19" s="2">
        <f t="shared" si="0"/>
        <v>1922.3068300104085</v>
      </c>
      <c r="AM19" s="2">
        <f t="shared" si="0"/>
        <v>2621.5447154471544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2190.0033971361772</v>
      </c>
      <c r="AQ19" s="13">
        <f t="shared" ref="AQ19" si="13">IFERROR(M19/AB19, "N.A.")</f>
        <v>8257.9230070406538</v>
      </c>
      <c r="AR19" s="14">
        <f t="shared" ref="AR19" si="14">IFERROR(N19/AC19, "N.A.")</f>
        <v>3030.7173919884194</v>
      </c>
    </row>
    <row r="20" spans="1:44" ht="15" customHeight="1" thickBot="1" x14ac:dyDescent="0.3">
      <c r="A20" s="5" t="s">
        <v>0</v>
      </c>
      <c r="B20" s="44">
        <f>B19+C19</f>
        <v>60087222.999999993</v>
      </c>
      <c r="C20" s="45"/>
      <c r="D20" s="44">
        <f>D19+E19</f>
        <v>851400</v>
      </c>
      <c r="E20" s="45"/>
      <c r="F20" s="44">
        <f>F19+G19</f>
        <v>9754605</v>
      </c>
      <c r="G20" s="45"/>
      <c r="H20" s="44">
        <f>H19+I19</f>
        <v>25619939.999999993</v>
      </c>
      <c r="I20" s="45"/>
      <c r="J20" s="44">
        <f>J19+K19</f>
        <v>0</v>
      </c>
      <c r="K20" s="45"/>
      <c r="L20" s="44">
        <f>L19+M19</f>
        <v>96313167.999999985</v>
      </c>
      <c r="M20" s="46"/>
      <c r="N20" s="22">
        <f>B20+D20+F20+H20+J20</f>
        <v>96313168</v>
      </c>
      <c r="P20" s="5" t="s">
        <v>0</v>
      </c>
      <c r="Q20" s="44">
        <f>Q19+R19</f>
        <v>11594</v>
      </c>
      <c r="R20" s="45"/>
      <c r="S20" s="44">
        <f>S19+T19</f>
        <v>198</v>
      </c>
      <c r="T20" s="45"/>
      <c r="U20" s="44">
        <f>U19+V19</f>
        <v>1620</v>
      </c>
      <c r="V20" s="45"/>
      <c r="W20" s="44">
        <f>W19+X19</f>
        <v>13104</v>
      </c>
      <c r="X20" s="45"/>
      <c r="Y20" s="44">
        <f>Y19+Z19</f>
        <v>5263</v>
      </c>
      <c r="Z20" s="45"/>
      <c r="AA20" s="44">
        <f>AA19+AB19</f>
        <v>31779</v>
      </c>
      <c r="AB20" s="45"/>
      <c r="AC20" s="23">
        <f>Q20+S20+U20+W20+Y20</f>
        <v>31779</v>
      </c>
      <c r="AE20" s="5" t="s">
        <v>0</v>
      </c>
      <c r="AF20" s="24">
        <f>IFERROR(B20/Q20,"N.A.")</f>
        <v>5182.6136794893901</v>
      </c>
      <c r="AG20" s="25"/>
      <c r="AH20" s="24">
        <f>IFERROR(D20/S20,"N.A.")</f>
        <v>4300</v>
      </c>
      <c r="AI20" s="25"/>
      <c r="AJ20" s="24">
        <f>IFERROR(F20/U20,"N.A.")</f>
        <v>6021.3611111111113</v>
      </c>
      <c r="AK20" s="25"/>
      <c r="AL20" s="24">
        <f>IFERROR(H20/W20,"N.A.")</f>
        <v>1955.1236263736257</v>
      </c>
      <c r="AM20" s="25"/>
      <c r="AN20" s="24">
        <f>IFERROR(J20/Y20,"N.A.")</f>
        <v>0</v>
      </c>
      <c r="AO20" s="25"/>
      <c r="AP20" s="24">
        <f>IFERROR(L20/AA20,"N.A.")</f>
        <v>3030.7173919884194</v>
      </c>
      <c r="AQ20" s="25"/>
      <c r="AR20" s="16">
        <f>IFERROR(N20/AC20, "N.A.")</f>
        <v>3030.7173919884199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5704100.0000000009</v>
      </c>
      <c r="C27" s="2"/>
      <c r="D27" s="2">
        <v>851400</v>
      </c>
      <c r="E27" s="2"/>
      <c r="F27" s="2">
        <v>1532520</v>
      </c>
      <c r="G27" s="2"/>
      <c r="H27" s="2">
        <v>7388260</v>
      </c>
      <c r="I27" s="2"/>
      <c r="J27" s="2"/>
      <c r="K27" s="2"/>
      <c r="L27" s="1">
        <f>B27+D27+F27+H27+J27</f>
        <v>15476280</v>
      </c>
      <c r="M27" s="13">
        <f>C27+E27+G27+I27+K27</f>
        <v>0</v>
      </c>
      <c r="N27" s="14">
        <f>L27+M27</f>
        <v>15476280</v>
      </c>
      <c r="P27" s="3" t="s">
        <v>12</v>
      </c>
      <c r="Q27" s="2">
        <v>960</v>
      </c>
      <c r="R27" s="2">
        <v>0</v>
      </c>
      <c r="S27" s="2">
        <v>198</v>
      </c>
      <c r="T27" s="2">
        <v>0</v>
      </c>
      <c r="U27" s="2">
        <v>198</v>
      </c>
      <c r="V27" s="2">
        <v>0</v>
      </c>
      <c r="W27" s="2">
        <v>1356</v>
      </c>
      <c r="X27" s="2">
        <v>0</v>
      </c>
      <c r="Y27" s="2">
        <v>0</v>
      </c>
      <c r="Z27" s="2">
        <v>0</v>
      </c>
      <c r="AA27" s="1">
        <f t="shared" ref="AA27" si="15">Q27+S27+U27+W27+Y27</f>
        <v>2712</v>
      </c>
      <c r="AB27" s="13">
        <f t="shared" ref="AB27" si="16">R27+T27+V27+X27+Z27</f>
        <v>0</v>
      </c>
      <c r="AC27" s="14">
        <f>AA27+AB27</f>
        <v>2712</v>
      </c>
      <c r="AE27" s="3" t="s">
        <v>12</v>
      </c>
      <c r="AF27" s="2">
        <f>IFERROR(B27/Q27, "N.A.")</f>
        <v>5941.7708333333339</v>
      </c>
      <c r="AG27" s="2" t="str">
        <f t="shared" ref="AG27:AR31" si="17">IFERROR(C27/R27, "N.A.")</f>
        <v>N.A.</v>
      </c>
      <c r="AH27" s="2">
        <f t="shared" si="17"/>
        <v>4300</v>
      </c>
      <c r="AI27" s="2" t="str">
        <f t="shared" si="17"/>
        <v>N.A.</v>
      </c>
      <c r="AJ27" s="2">
        <f t="shared" si="17"/>
        <v>7740</v>
      </c>
      <c r="AK27" s="2" t="str">
        <f t="shared" si="17"/>
        <v>N.A.</v>
      </c>
      <c r="AL27" s="2">
        <f t="shared" si="17"/>
        <v>5448.5693215339234</v>
      </c>
      <c r="AM27" s="2" t="str">
        <f t="shared" si="17"/>
        <v>N.A.</v>
      </c>
      <c r="AN27" s="2" t="str">
        <f t="shared" si="17"/>
        <v>N.A.</v>
      </c>
      <c r="AO27" s="2" t="str">
        <f t="shared" si="17"/>
        <v>N.A.</v>
      </c>
      <c r="AP27" s="15">
        <f t="shared" si="17"/>
        <v>5706.5929203539827</v>
      </c>
      <c r="AQ27" s="13" t="str">
        <f t="shared" si="17"/>
        <v>N.A.</v>
      </c>
      <c r="AR27" s="14">
        <f t="shared" si="17"/>
        <v>5706.5929203539827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>
        <v>9514929.9999999981</v>
      </c>
      <c r="C29" s="2">
        <v>16358900</v>
      </c>
      <c r="D29" s="2"/>
      <c r="E29" s="2"/>
      <c r="F29" s="2"/>
      <c r="G29" s="2"/>
      <c r="H29" s="2"/>
      <c r="I29" s="2">
        <v>720000</v>
      </c>
      <c r="J29" s="2">
        <v>0</v>
      </c>
      <c r="K29" s="2"/>
      <c r="L29" s="1">
        <f t="shared" si="18"/>
        <v>9514929.9999999981</v>
      </c>
      <c r="M29" s="13">
        <f t="shared" si="18"/>
        <v>17078900</v>
      </c>
      <c r="N29" s="14">
        <f t="shared" si="19"/>
        <v>26593830</v>
      </c>
      <c r="P29" s="3" t="s">
        <v>14</v>
      </c>
      <c r="Q29" s="2">
        <v>1974</v>
      </c>
      <c r="R29" s="2">
        <v>1018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200</v>
      </c>
      <c r="Y29" s="2">
        <v>215</v>
      </c>
      <c r="Z29" s="2">
        <v>0</v>
      </c>
      <c r="AA29" s="1">
        <f t="shared" si="20"/>
        <v>2189</v>
      </c>
      <c r="AB29" s="13">
        <f t="shared" si="21"/>
        <v>1218</v>
      </c>
      <c r="AC29" s="14">
        <f t="shared" si="22"/>
        <v>3407</v>
      </c>
      <c r="AE29" s="3" t="s">
        <v>14</v>
      </c>
      <c r="AF29" s="2">
        <f t="shared" si="23"/>
        <v>4820.1266464032415</v>
      </c>
      <c r="AG29" s="2">
        <f t="shared" si="17"/>
        <v>16069.646365422397</v>
      </c>
      <c r="AH29" s="2" t="str">
        <f t="shared" si="17"/>
        <v>N.A.</v>
      </c>
      <c r="AI29" s="2" t="str">
        <f t="shared" si="17"/>
        <v>N.A.</v>
      </c>
      <c r="AJ29" s="2" t="str">
        <f t="shared" si="17"/>
        <v>N.A.</v>
      </c>
      <c r="AK29" s="2" t="str">
        <f t="shared" si="17"/>
        <v>N.A.</v>
      </c>
      <c r="AL29" s="2" t="str">
        <f t="shared" si="17"/>
        <v>N.A.</v>
      </c>
      <c r="AM29" s="2">
        <f t="shared" si="17"/>
        <v>3600</v>
      </c>
      <c r="AN29" s="2">
        <f t="shared" si="17"/>
        <v>0</v>
      </c>
      <c r="AO29" s="2" t="str">
        <f t="shared" si="17"/>
        <v>N.A.</v>
      </c>
      <c r="AP29" s="15">
        <f t="shared" si="17"/>
        <v>4346.7016902695286</v>
      </c>
      <c r="AQ29" s="13">
        <f t="shared" si="17"/>
        <v>14022.085385878489</v>
      </c>
      <c r="AR29" s="14">
        <f t="shared" si="17"/>
        <v>7805.6442618139126</v>
      </c>
    </row>
    <row r="30" spans="1:44" ht="15" customHeight="1" thickBot="1" x14ac:dyDescent="0.3">
      <c r="A30" s="3" t="s">
        <v>15</v>
      </c>
      <c r="B30" s="2">
        <v>13335847.999999998</v>
      </c>
      <c r="C30" s="2"/>
      <c r="D30" s="2"/>
      <c r="E30" s="2"/>
      <c r="F30" s="2"/>
      <c r="G30" s="2">
        <v>2042285</v>
      </c>
      <c r="H30" s="2">
        <v>8983580</v>
      </c>
      <c r="I30" s="2"/>
      <c r="J30" s="2">
        <v>0</v>
      </c>
      <c r="K30" s="2"/>
      <c r="L30" s="1">
        <f t="shared" si="18"/>
        <v>22319428</v>
      </c>
      <c r="M30" s="13">
        <f t="shared" si="18"/>
        <v>2042285</v>
      </c>
      <c r="N30" s="14">
        <f t="shared" si="19"/>
        <v>24361713</v>
      </c>
      <c r="P30" s="3" t="s">
        <v>15</v>
      </c>
      <c r="Q30" s="2">
        <v>4219</v>
      </c>
      <c r="R30" s="2">
        <v>0</v>
      </c>
      <c r="S30" s="2">
        <v>0</v>
      </c>
      <c r="T30" s="2">
        <v>0</v>
      </c>
      <c r="U30" s="2">
        <v>0</v>
      </c>
      <c r="V30" s="2">
        <v>860</v>
      </c>
      <c r="W30" s="2">
        <v>7964</v>
      </c>
      <c r="X30" s="2">
        <v>0</v>
      </c>
      <c r="Y30" s="2">
        <v>3015</v>
      </c>
      <c r="Z30" s="2">
        <v>0</v>
      </c>
      <c r="AA30" s="1">
        <f t="shared" si="20"/>
        <v>15198</v>
      </c>
      <c r="AB30" s="13">
        <f t="shared" si="21"/>
        <v>860</v>
      </c>
      <c r="AC30" s="21">
        <f t="shared" si="22"/>
        <v>16058</v>
      </c>
      <c r="AE30" s="3" t="s">
        <v>15</v>
      </c>
      <c r="AF30" s="2">
        <f t="shared" si="23"/>
        <v>3160.902583550604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>
        <f t="shared" si="17"/>
        <v>2374.75</v>
      </c>
      <c r="AL30" s="2">
        <f t="shared" si="17"/>
        <v>1128.0236062280262</v>
      </c>
      <c r="AM30" s="2" t="str">
        <f t="shared" si="17"/>
        <v>N.A.</v>
      </c>
      <c r="AN30" s="2">
        <f t="shared" si="17"/>
        <v>0</v>
      </c>
      <c r="AO30" s="2" t="str">
        <f t="shared" si="17"/>
        <v>N.A.</v>
      </c>
      <c r="AP30" s="15">
        <f t="shared" si="17"/>
        <v>1468.5766548230031</v>
      </c>
      <c r="AQ30" s="13">
        <f t="shared" si="17"/>
        <v>2374.75</v>
      </c>
      <c r="AR30" s="14">
        <f t="shared" si="17"/>
        <v>1517.1075476398057</v>
      </c>
    </row>
    <row r="31" spans="1:44" ht="15" customHeight="1" thickBot="1" x14ac:dyDescent="0.3">
      <c r="A31" s="4" t="s">
        <v>16</v>
      </c>
      <c r="B31" s="2">
        <v>28554877.999999996</v>
      </c>
      <c r="C31" s="2">
        <v>16358900</v>
      </c>
      <c r="D31" s="2">
        <v>851400</v>
      </c>
      <c r="E31" s="2"/>
      <c r="F31" s="2">
        <v>1532520</v>
      </c>
      <c r="G31" s="2">
        <v>2042285</v>
      </c>
      <c r="H31" s="2">
        <v>16371840.000000004</v>
      </c>
      <c r="I31" s="2">
        <v>720000</v>
      </c>
      <c r="J31" s="2">
        <v>0</v>
      </c>
      <c r="K31" s="2"/>
      <c r="L31" s="1">
        <f t="shared" ref="L31" si="24">B31+D31+F31+H31+J31</f>
        <v>47310638</v>
      </c>
      <c r="M31" s="13">
        <f t="shared" ref="M31" si="25">C31+E31+G31+I31+K31</f>
        <v>19121185</v>
      </c>
      <c r="N31" s="21">
        <f t="shared" ref="N31" si="26">L31+M31</f>
        <v>66431823</v>
      </c>
      <c r="P31" s="4" t="s">
        <v>16</v>
      </c>
      <c r="Q31" s="2">
        <v>7153</v>
      </c>
      <c r="R31" s="2">
        <v>1018</v>
      </c>
      <c r="S31" s="2">
        <v>198</v>
      </c>
      <c r="T31" s="2">
        <v>0</v>
      </c>
      <c r="U31" s="2">
        <v>198</v>
      </c>
      <c r="V31" s="2">
        <v>860</v>
      </c>
      <c r="W31" s="2">
        <v>9320</v>
      </c>
      <c r="X31" s="2">
        <v>200</v>
      </c>
      <c r="Y31" s="2">
        <v>3230</v>
      </c>
      <c r="Z31" s="2">
        <v>0</v>
      </c>
      <c r="AA31" s="1">
        <f t="shared" ref="AA31" si="27">Q31+S31+U31+W31+Y31</f>
        <v>20099</v>
      </c>
      <c r="AB31" s="13">
        <f t="shared" ref="AB31" si="28">R31+T31+V31+X31+Z31</f>
        <v>2078</v>
      </c>
      <c r="AC31" s="14">
        <f t="shared" ref="AC31" si="29">AA31+AB31</f>
        <v>22177</v>
      </c>
      <c r="AE31" s="4" t="s">
        <v>16</v>
      </c>
      <c r="AF31" s="2">
        <f t="shared" si="23"/>
        <v>3992.0142597511526</v>
      </c>
      <c r="AG31" s="2">
        <f t="shared" si="17"/>
        <v>16069.646365422397</v>
      </c>
      <c r="AH31" s="2">
        <f t="shared" si="17"/>
        <v>4300</v>
      </c>
      <c r="AI31" s="2" t="str">
        <f t="shared" si="17"/>
        <v>N.A.</v>
      </c>
      <c r="AJ31" s="2">
        <f t="shared" si="17"/>
        <v>7740</v>
      </c>
      <c r="AK31" s="2">
        <f t="shared" si="17"/>
        <v>2374.75</v>
      </c>
      <c r="AL31" s="2">
        <f t="shared" si="17"/>
        <v>1756.6351931330476</v>
      </c>
      <c r="AM31" s="2">
        <f t="shared" si="17"/>
        <v>3600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2353.8801930444301</v>
      </c>
      <c r="AQ31" s="13">
        <f t="shared" ref="AQ31" si="31">IFERROR(M31/AB31, "N.A.")</f>
        <v>9201.7252165543796</v>
      </c>
      <c r="AR31" s="14">
        <f t="shared" ref="AR31" si="32">IFERROR(N31/AC31, "N.A.")</f>
        <v>2995.5279343463949</v>
      </c>
    </row>
    <row r="32" spans="1:44" ht="15" customHeight="1" thickBot="1" x14ac:dyDescent="0.3">
      <c r="A32" s="5" t="s">
        <v>0</v>
      </c>
      <c r="B32" s="44">
        <f>B31+C31</f>
        <v>44913778</v>
      </c>
      <c r="C32" s="45"/>
      <c r="D32" s="44">
        <f>D31+E31</f>
        <v>851400</v>
      </c>
      <c r="E32" s="45"/>
      <c r="F32" s="44">
        <f>F31+G31</f>
        <v>3574805</v>
      </c>
      <c r="G32" s="45"/>
      <c r="H32" s="44">
        <f>H31+I31</f>
        <v>17091840.000000004</v>
      </c>
      <c r="I32" s="45"/>
      <c r="J32" s="44">
        <f>J31+K31</f>
        <v>0</v>
      </c>
      <c r="K32" s="45"/>
      <c r="L32" s="44">
        <f>L31+M31</f>
        <v>66431823</v>
      </c>
      <c r="M32" s="46"/>
      <c r="N32" s="22">
        <f>B32+D32+F32+H32+J32</f>
        <v>66431823</v>
      </c>
      <c r="P32" s="5" t="s">
        <v>0</v>
      </c>
      <c r="Q32" s="44">
        <f>Q31+R31</f>
        <v>8171</v>
      </c>
      <c r="R32" s="45"/>
      <c r="S32" s="44">
        <f>S31+T31</f>
        <v>198</v>
      </c>
      <c r="T32" s="45"/>
      <c r="U32" s="44">
        <f>U31+V31</f>
        <v>1058</v>
      </c>
      <c r="V32" s="45"/>
      <c r="W32" s="44">
        <f>W31+X31</f>
        <v>9520</v>
      </c>
      <c r="X32" s="45"/>
      <c r="Y32" s="44">
        <f>Y31+Z31</f>
        <v>3230</v>
      </c>
      <c r="Z32" s="45"/>
      <c r="AA32" s="44">
        <f>AA31+AB31</f>
        <v>22177</v>
      </c>
      <c r="AB32" s="45"/>
      <c r="AC32" s="23">
        <f>Q32+S32+U32+W32+Y32</f>
        <v>22177</v>
      </c>
      <c r="AE32" s="5" t="s">
        <v>0</v>
      </c>
      <c r="AF32" s="24">
        <f>IFERROR(B32/Q32,"N.A.")</f>
        <v>5496.729653653164</v>
      </c>
      <c r="AG32" s="25"/>
      <c r="AH32" s="24">
        <f>IFERROR(D32/S32,"N.A.")</f>
        <v>4300</v>
      </c>
      <c r="AI32" s="25"/>
      <c r="AJ32" s="24">
        <f>IFERROR(F32/U32,"N.A.")</f>
        <v>3378.8327032136108</v>
      </c>
      <c r="AK32" s="25"/>
      <c r="AL32" s="24">
        <f>IFERROR(H32/W32,"N.A.")</f>
        <v>1795.3613445378155</v>
      </c>
      <c r="AM32" s="25"/>
      <c r="AN32" s="24">
        <f>IFERROR(J32/Y32,"N.A.")</f>
        <v>0</v>
      </c>
      <c r="AO32" s="25"/>
      <c r="AP32" s="24">
        <f>IFERROR(L32/AA32,"N.A.")</f>
        <v>2995.5279343463949</v>
      </c>
      <c r="AQ32" s="25"/>
      <c r="AR32" s="16">
        <f>IFERROR(N32/AC32, "N.A.")</f>
        <v>2995.5279343463949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277350</v>
      </c>
      <c r="C39" s="2"/>
      <c r="D39" s="2"/>
      <c r="E39" s="2"/>
      <c r="F39" s="2"/>
      <c r="G39" s="2"/>
      <c r="H39" s="2">
        <v>7216600.0000000009</v>
      </c>
      <c r="I39" s="2"/>
      <c r="J39" s="2">
        <v>0</v>
      </c>
      <c r="K39" s="2"/>
      <c r="L39" s="1">
        <f>B39+D39+F39+H39+J39</f>
        <v>7493950.0000000009</v>
      </c>
      <c r="M39" s="13">
        <f>C39+E39+G39+I39+K39</f>
        <v>0</v>
      </c>
      <c r="N39" s="14">
        <f>L39+M39</f>
        <v>7493950.0000000009</v>
      </c>
      <c r="P39" s="3" t="s">
        <v>12</v>
      </c>
      <c r="Q39" s="2">
        <v>215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2779</v>
      </c>
      <c r="X39" s="2">
        <v>0</v>
      </c>
      <c r="Y39" s="2">
        <v>215</v>
      </c>
      <c r="Z39" s="2">
        <v>0</v>
      </c>
      <c r="AA39" s="1">
        <f>Q39+S39+U39+W39+Y39</f>
        <v>3209</v>
      </c>
      <c r="AB39" s="13">
        <f>R39+T39+V39+X39+Z39</f>
        <v>0</v>
      </c>
      <c r="AC39" s="14">
        <f>AA39+AB39</f>
        <v>3209</v>
      </c>
      <c r="AE39" s="3" t="s">
        <v>12</v>
      </c>
      <c r="AF39" s="2">
        <f>IFERROR(B39/Q39, "N.A.")</f>
        <v>1290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 t="str">
        <f t="shared" si="33"/>
        <v>N.A.</v>
      </c>
      <c r="AK39" s="2" t="str">
        <f t="shared" si="33"/>
        <v>N.A.</v>
      </c>
      <c r="AL39" s="2">
        <f t="shared" si="33"/>
        <v>2596.8333933069453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15">
        <f t="shared" si="33"/>
        <v>2335.2913680274232</v>
      </c>
      <c r="AQ39" s="13" t="str">
        <f t="shared" si="33"/>
        <v>N.A.</v>
      </c>
      <c r="AR39" s="14">
        <f t="shared" si="33"/>
        <v>2335.2913680274232</v>
      </c>
    </row>
    <row r="40" spans="1:44" ht="15" customHeight="1" thickBot="1" x14ac:dyDescent="0.3">
      <c r="A40" s="3" t="s">
        <v>13</v>
      </c>
      <c r="B40" s="2">
        <v>1513815.0000000002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1513815.0000000002</v>
      </c>
      <c r="M40" s="13">
        <f t="shared" si="34"/>
        <v>0</v>
      </c>
      <c r="N40" s="14">
        <f t="shared" ref="N40:N42" si="35">L40+M40</f>
        <v>1513815.0000000002</v>
      </c>
      <c r="P40" s="3" t="s">
        <v>13</v>
      </c>
      <c r="Q40" s="2">
        <v>953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953</v>
      </c>
      <c r="AB40" s="13">
        <f t="shared" si="36"/>
        <v>0</v>
      </c>
      <c r="AC40" s="14">
        <f t="shared" ref="AC40:AC42" si="37">AA40+AB40</f>
        <v>953</v>
      </c>
      <c r="AE40" s="3" t="s">
        <v>13</v>
      </c>
      <c r="AF40" s="2">
        <f t="shared" ref="AF40:AF43" si="38">IFERROR(B40/Q40, "N.A.")</f>
        <v>1588.4732423924452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1588.4732423924452</v>
      </c>
      <c r="AQ40" s="13" t="str">
        <f t="shared" si="33"/>
        <v>N.A.</v>
      </c>
      <c r="AR40" s="14">
        <f t="shared" si="33"/>
        <v>1588.4732423924452</v>
      </c>
    </row>
    <row r="41" spans="1:44" ht="15" customHeight="1" thickBot="1" x14ac:dyDescent="0.3">
      <c r="A41" s="3" t="s">
        <v>14</v>
      </c>
      <c r="B41" s="2">
        <v>3215880</v>
      </c>
      <c r="C41" s="2">
        <v>10166400</v>
      </c>
      <c r="D41" s="2"/>
      <c r="E41" s="2"/>
      <c r="F41" s="2"/>
      <c r="G41" s="2">
        <v>6013200</v>
      </c>
      <c r="H41" s="2"/>
      <c r="I41" s="2">
        <v>892250</v>
      </c>
      <c r="J41" s="2">
        <v>0</v>
      </c>
      <c r="K41" s="2"/>
      <c r="L41" s="1">
        <f t="shared" si="34"/>
        <v>3215880</v>
      </c>
      <c r="M41" s="13">
        <f t="shared" si="34"/>
        <v>17071850</v>
      </c>
      <c r="N41" s="14">
        <f t="shared" si="35"/>
        <v>20287730</v>
      </c>
      <c r="P41" s="3" t="s">
        <v>14</v>
      </c>
      <c r="Q41" s="2">
        <v>907</v>
      </c>
      <c r="R41" s="2">
        <v>1348</v>
      </c>
      <c r="S41" s="2">
        <v>0</v>
      </c>
      <c r="T41" s="2">
        <v>0</v>
      </c>
      <c r="U41" s="2">
        <v>0</v>
      </c>
      <c r="V41" s="2">
        <v>362</v>
      </c>
      <c r="W41" s="2">
        <v>0</v>
      </c>
      <c r="X41" s="2">
        <v>415</v>
      </c>
      <c r="Y41" s="2">
        <v>215</v>
      </c>
      <c r="Z41" s="2">
        <v>0</v>
      </c>
      <c r="AA41" s="1">
        <f t="shared" si="36"/>
        <v>1122</v>
      </c>
      <c r="AB41" s="13">
        <f t="shared" si="36"/>
        <v>2125</v>
      </c>
      <c r="AC41" s="14">
        <f t="shared" si="37"/>
        <v>3247</v>
      </c>
      <c r="AE41" s="3" t="s">
        <v>14</v>
      </c>
      <c r="AF41" s="2">
        <f t="shared" si="38"/>
        <v>3545.6229327453143</v>
      </c>
      <c r="AG41" s="2">
        <f t="shared" si="33"/>
        <v>7541.8397626112755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>
        <f t="shared" si="33"/>
        <v>16611.049723756907</v>
      </c>
      <c r="AL41" s="2" t="str">
        <f t="shared" si="33"/>
        <v>N.A.</v>
      </c>
      <c r="AM41" s="2">
        <f t="shared" si="33"/>
        <v>2150</v>
      </c>
      <c r="AN41" s="2">
        <f t="shared" si="33"/>
        <v>0</v>
      </c>
      <c r="AO41" s="2" t="str">
        <f t="shared" si="33"/>
        <v>N.A.</v>
      </c>
      <c r="AP41" s="15">
        <f t="shared" si="33"/>
        <v>2866.2032085561495</v>
      </c>
      <c r="AQ41" s="13">
        <f t="shared" si="33"/>
        <v>8033.8117647058825</v>
      </c>
      <c r="AR41" s="14">
        <f t="shared" si="33"/>
        <v>6248.1459809054513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166600</v>
      </c>
      <c r="H42" s="2">
        <v>419250</v>
      </c>
      <c r="I42" s="2"/>
      <c r="J42" s="2">
        <v>0</v>
      </c>
      <c r="K42" s="2"/>
      <c r="L42" s="1">
        <f t="shared" si="34"/>
        <v>419250</v>
      </c>
      <c r="M42" s="13">
        <f t="shared" si="34"/>
        <v>166600</v>
      </c>
      <c r="N42" s="14">
        <f t="shared" si="35"/>
        <v>585850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200</v>
      </c>
      <c r="W42" s="2">
        <v>390</v>
      </c>
      <c r="X42" s="2">
        <v>0</v>
      </c>
      <c r="Y42" s="2">
        <v>1603</v>
      </c>
      <c r="Z42" s="2">
        <v>0</v>
      </c>
      <c r="AA42" s="1">
        <f t="shared" si="36"/>
        <v>1993</v>
      </c>
      <c r="AB42" s="13">
        <f t="shared" si="36"/>
        <v>200</v>
      </c>
      <c r="AC42" s="14">
        <f t="shared" si="37"/>
        <v>2193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>
        <f t="shared" si="33"/>
        <v>833</v>
      </c>
      <c r="AL42" s="2">
        <f t="shared" si="33"/>
        <v>1075</v>
      </c>
      <c r="AM42" s="2" t="str">
        <f t="shared" si="33"/>
        <v>N.A.</v>
      </c>
      <c r="AN42" s="2">
        <f t="shared" si="33"/>
        <v>0</v>
      </c>
      <c r="AO42" s="2" t="str">
        <f t="shared" si="33"/>
        <v>N.A.</v>
      </c>
      <c r="AP42" s="15">
        <f t="shared" si="33"/>
        <v>210.36126442548922</v>
      </c>
      <c r="AQ42" s="13">
        <f t="shared" si="33"/>
        <v>833</v>
      </c>
      <c r="AR42" s="14">
        <f t="shared" si="33"/>
        <v>267.14546283629733</v>
      </c>
    </row>
    <row r="43" spans="1:44" ht="15" customHeight="1" thickBot="1" x14ac:dyDescent="0.3">
      <c r="A43" s="4" t="s">
        <v>16</v>
      </c>
      <c r="B43" s="2">
        <v>5007045</v>
      </c>
      <c r="C43" s="2">
        <v>10166400</v>
      </c>
      <c r="D43" s="2"/>
      <c r="E43" s="2"/>
      <c r="F43" s="2"/>
      <c r="G43" s="2">
        <v>6179800</v>
      </c>
      <c r="H43" s="2">
        <v>7635850.0000000019</v>
      </c>
      <c r="I43" s="2">
        <v>892250</v>
      </c>
      <c r="J43" s="2">
        <v>0</v>
      </c>
      <c r="K43" s="2"/>
      <c r="L43" s="1">
        <f t="shared" ref="L43" si="39">B43+D43+F43+H43+J43</f>
        <v>12642895.000000002</v>
      </c>
      <c r="M43" s="13">
        <f t="shared" ref="M43" si="40">C43+E43+G43+I43+K43</f>
        <v>17238450</v>
      </c>
      <c r="N43" s="21">
        <f t="shared" ref="N43" si="41">L43+M43</f>
        <v>29881345</v>
      </c>
      <c r="P43" s="4" t="s">
        <v>16</v>
      </c>
      <c r="Q43" s="2">
        <v>2075</v>
      </c>
      <c r="R43" s="2">
        <v>1348</v>
      </c>
      <c r="S43" s="2">
        <v>0</v>
      </c>
      <c r="T43" s="2">
        <v>0</v>
      </c>
      <c r="U43" s="2">
        <v>0</v>
      </c>
      <c r="V43" s="2">
        <v>562</v>
      </c>
      <c r="W43" s="2">
        <v>3169</v>
      </c>
      <c r="X43" s="2">
        <v>415</v>
      </c>
      <c r="Y43" s="2">
        <v>2033</v>
      </c>
      <c r="Z43" s="2">
        <v>0</v>
      </c>
      <c r="AA43" s="1">
        <f t="shared" ref="AA43" si="42">Q43+S43+U43+W43+Y43</f>
        <v>7277</v>
      </c>
      <c r="AB43" s="13">
        <f t="shared" ref="AB43" si="43">R43+T43+V43+X43+Z43</f>
        <v>2325</v>
      </c>
      <c r="AC43" s="21">
        <f t="shared" ref="AC43" si="44">AA43+AB43</f>
        <v>9602</v>
      </c>
      <c r="AE43" s="4" t="s">
        <v>16</v>
      </c>
      <c r="AF43" s="2">
        <f t="shared" si="38"/>
        <v>2413.0337349397591</v>
      </c>
      <c r="AG43" s="2">
        <f t="shared" si="33"/>
        <v>7541.8397626112755</v>
      </c>
      <c r="AH43" s="2" t="str">
        <f t="shared" si="33"/>
        <v>N.A.</v>
      </c>
      <c r="AI43" s="2" t="str">
        <f t="shared" si="33"/>
        <v>N.A.</v>
      </c>
      <c r="AJ43" s="2" t="str">
        <f t="shared" si="33"/>
        <v>N.A.</v>
      </c>
      <c r="AK43" s="2">
        <f t="shared" si="33"/>
        <v>10996.08540925267</v>
      </c>
      <c r="AL43" s="2">
        <f t="shared" si="33"/>
        <v>2409.545597980436</v>
      </c>
      <c r="AM43" s="2">
        <f t="shared" si="33"/>
        <v>2150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1737.3773533049336</v>
      </c>
      <c r="AQ43" s="13">
        <f t="shared" ref="AQ43" si="46">IFERROR(M43/AB43, "N.A.")</f>
        <v>7414.3870967741932</v>
      </c>
      <c r="AR43" s="14">
        <f t="shared" ref="AR43" si="47">IFERROR(N43/AC43, "N.A.")</f>
        <v>3111.9917725473861</v>
      </c>
    </row>
    <row r="44" spans="1:44" ht="15" customHeight="1" thickBot="1" x14ac:dyDescent="0.3">
      <c r="A44" s="5" t="s">
        <v>0</v>
      </c>
      <c r="B44" s="44">
        <f>B43+C43</f>
        <v>15173445</v>
      </c>
      <c r="C44" s="45"/>
      <c r="D44" s="44">
        <f>D43+E43</f>
        <v>0</v>
      </c>
      <c r="E44" s="45"/>
      <c r="F44" s="44">
        <f>F43+G43</f>
        <v>6179800</v>
      </c>
      <c r="G44" s="45"/>
      <c r="H44" s="44">
        <f>H43+I43</f>
        <v>8528100.0000000019</v>
      </c>
      <c r="I44" s="45"/>
      <c r="J44" s="44">
        <f>J43+K43</f>
        <v>0</v>
      </c>
      <c r="K44" s="45"/>
      <c r="L44" s="44">
        <f>L43+M43</f>
        <v>29881345</v>
      </c>
      <c r="M44" s="46"/>
      <c r="N44" s="22">
        <f>B44+D44+F44+H44+J44</f>
        <v>29881345</v>
      </c>
      <c r="P44" s="5" t="s">
        <v>0</v>
      </c>
      <c r="Q44" s="44">
        <f>Q43+R43</f>
        <v>3423</v>
      </c>
      <c r="R44" s="45"/>
      <c r="S44" s="44">
        <f>S43+T43</f>
        <v>0</v>
      </c>
      <c r="T44" s="45"/>
      <c r="U44" s="44">
        <f>U43+V43</f>
        <v>562</v>
      </c>
      <c r="V44" s="45"/>
      <c r="W44" s="44">
        <f>W43+X43</f>
        <v>3584</v>
      </c>
      <c r="X44" s="45"/>
      <c r="Y44" s="44">
        <f>Y43+Z43</f>
        <v>2033</v>
      </c>
      <c r="Z44" s="45"/>
      <c r="AA44" s="44">
        <f>AA43+AB43</f>
        <v>9602</v>
      </c>
      <c r="AB44" s="46"/>
      <c r="AC44" s="22">
        <f>Q44+S44+U44+W44+Y44</f>
        <v>9602</v>
      </c>
      <c r="AE44" s="5" t="s">
        <v>0</v>
      </c>
      <c r="AF44" s="24">
        <f>IFERROR(B44/Q44,"N.A.")</f>
        <v>4432.7914110429447</v>
      </c>
      <c r="AG44" s="25"/>
      <c r="AH44" s="24" t="str">
        <f>IFERROR(D44/S44,"N.A.")</f>
        <v>N.A.</v>
      </c>
      <c r="AI44" s="25"/>
      <c r="AJ44" s="24">
        <f>IFERROR(F44/U44,"N.A.")</f>
        <v>10996.08540925267</v>
      </c>
      <c r="AK44" s="25"/>
      <c r="AL44" s="24">
        <f>IFERROR(H44/W44,"N.A.")</f>
        <v>2379.4921875000005</v>
      </c>
      <c r="AM44" s="25"/>
      <c r="AN44" s="24">
        <f>IFERROR(J44/Y44,"N.A.")</f>
        <v>0</v>
      </c>
      <c r="AO44" s="25"/>
      <c r="AP44" s="24">
        <f>IFERROR(L44/AA44,"N.A.")</f>
        <v>3111.9917725473861</v>
      </c>
      <c r="AQ44" s="25"/>
      <c r="AR44" s="16">
        <f>IFERROR(N44/AC44, "N.A.")</f>
        <v>3111.9917725473861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2401979.9999999995</v>
      </c>
      <c r="C15" s="2"/>
      <c r="D15" s="2">
        <v>1327410</v>
      </c>
      <c r="E15" s="2"/>
      <c r="F15" s="2"/>
      <c r="G15" s="2"/>
      <c r="H15" s="2">
        <v>5145294</v>
      </c>
      <c r="I15" s="2"/>
      <c r="J15" s="2"/>
      <c r="K15" s="2"/>
      <c r="L15" s="1">
        <f>B15+D15+F15+H15+J15</f>
        <v>8874684</v>
      </c>
      <c r="M15" s="13">
        <f>C15+E15+G15+I15+K15</f>
        <v>0</v>
      </c>
      <c r="N15" s="14">
        <f>L15+M15</f>
        <v>8874684</v>
      </c>
      <c r="P15" s="3" t="s">
        <v>12</v>
      </c>
      <c r="Q15" s="2">
        <v>441</v>
      </c>
      <c r="R15" s="2">
        <v>0</v>
      </c>
      <c r="S15" s="2">
        <v>294</v>
      </c>
      <c r="T15" s="2">
        <v>0</v>
      </c>
      <c r="U15" s="2">
        <v>0</v>
      </c>
      <c r="V15" s="2">
        <v>0</v>
      </c>
      <c r="W15" s="2">
        <v>1176</v>
      </c>
      <c r="X15" s="2">
        <v>0</v>
      </c>
      <c r="Y15" s="2">
        <v>0</v>
      </c>
      <c r="Z15" s="2">
        <v>0</v>
      </c>
      <c r="AA15" s="1">
        <f>Q15+S15+U15+W15+Y15</f>
        <v>1911</v>
      </c>
      <c r="AB15" s="13">
        <f>R15+T15+V15+X15+Z15</f>
        <v>0</v>
      </c>
      <c r="AC15" s="14">
        <f>AA15+AB15</f>
        <v>1911</v>
      </c>
      <c r="AE15" s="3" t="s">
        <v>12</v>
      </c>
      <c r="AF15" s="2">
        <f>IFERROR(B15/Q15, "N.A.")</f>
        <v>5446.6666666666661</v>
      </c>
      <c r="AG15" s="2" t="str">
        <f t="shared" ref="AG15:AR19" si="0">IFERROR(C15/R15, "N.A.")</f>
        <v>N.A.</v>
      </c>
      <c r="AH15" s="2">
        <f t="shared" si="0"/>
        <v>4515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4375.25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4644</v>
      </c>
      <c r="AQ15" s="13" t="str">
        <f t="shared" si="0"/>
        <v>N.A.</v>
      </c>
      <c r="AR15" s="14">
        <f t="shared" si="0"/>
        <v>4644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1725780</v>
      </c>
      <c r="C17" s="2">
        <v>10701600</v>
      </c>
      <c r="D17" s="2"/>
      <c r="E17" s="2"/>
      <c r="F17" s="2"/>
      <c r="G17" s="2"/>
      <c r="H17" s="2"/>
      <c r="I17" s="2">
        <v>1264200</v>
      </c>
      <c r="J17" s="2">
        <v>0</v>
      </c>
      <c r="K17" s="2"/>
      <c r="L17" s="1">
        <f t="shared" si="1"/>
        <v>1725780</v>
      </c>
      <c r="M17" s="13">
        <f t="shared" si="1"/>
        <v>11965800</v>
      </c>
      <c r="N17" s="14">
        <f t="shared" si="2"/>
        <v>13691580</v>
      </c>
      <c r="P17" s="3" t="s">
        <v>14</v>
      </c>
      <c r="Q17" s="2">
        <v>441</v>
      </c>
      <c r="R17" s="2">
        <v>1470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588</v>
      </c>
      <c r="Y17" s="2">
        <v>147</v>
      </c>
      <c r="Z17" s="2">
        <v>0</v>
      </c>
      <c r="AA17" s="1">
        <f t="shared" si="3"/>
        <v>588</v>
      </c>
      <c r="AB17" s="13">
        <f t="shared" si="3"/>
        <v>2058</v>
      </c>
      <c r="AC17" s="14">
        <f t="shared" si="4"/>
        <v>2646</v>
      </c>
      <c r="AE17" s="3" t="s">
        <v>14</v>
      </c>
      <c r="AF17" s="2">
        <f t="shared" si="5"/>
        <v>3913.3333333333335</v>
      </c>
      <c r="AG17" s="2">
        <f t="shared" si="0"/>
        <v>7280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2150</v>
      </c>
      <c r="AN17" s="2">
        <f t="shared" si="0"/>
        <v>0</v>
      </c>
      <c r="AO17" s="2" t="str">
        <f t="shared" si="0"/>
        <v>N.A.</v>
      </c>
      <c r="AP17" s="15">
        <f t="shared" si="0"/>
        <v>2935</v>
      </c>
      <c r="AQ17" s="13">
        <f t="shared" si="0"/>
        <v>5814.2857142857147</v>
      </c>
      <c r="AR17" s="14">
        <f t="shared" si="0"/>
        <v>5174.4444444444443</v>
      </c>
    </row>
    <row r="18" spans="1:44" ht="15" customHeight="1" thickBot="1" x14ac:dyDescent="0.3">
      <c r="A18" s="3" t="s">
        <v>15</v>
      </c>
      <c r="B18" s="2">
        <v>758520</v>
      </c>
      <c r="C18" s="2"/>
      <c r="D18" s="2"/>
      <c r="E18" s="2"/>
      <c r="F18" s="2"/>
      <c r="G18" s="2">
        <v>0</v>
      </c>
      <c r="H18" s="2">
        <v>0</v>
      </c>
      <c r="I18" s="2"/>
      <c r="J18" s="2"/>
      <c r="K18" s="2"/>
      <c r="L18" s="1">
        <f t="shared" si="1"/>
        <v>758520</v>
      </c>
      <c r="M18" s="13">
        <f t="shared" si="1"/>
        <v>0</v>
      </c>
      <c r="N18" s="14">
        <f t="shared" si="2"/>
        <v>758520</v>
      </c>
      <c r="P18" s="3" t="s">
        <v>15</v>
      </c>
      <c r="Q18" s="2">
        <v>147</v>
      </c>
      <c r="R18" s="2">
        <v>0</v>
      </c>
      <c r="S18" s="2">
        <v>0</v>
      </c>
      <c r="T18" s="2">
        <v>0</v>
      </c>
      <c r="U18" s="2">
        <v>0</v>
      </c>
      <c r="V18" s="2">
        <v>147</v>
      </c>
      <c r="W18" s="2">
        <v>147</v>
      </c>
      <c r="X18" s="2">
        <v>0</v>
      </c>
      <c r="Y18" s="2">
        <v>0</v>
      </c>
      <c r="Z18" s="2">
        <v>0</v>
      </c>
      <c r="AA18" s="1">
        <f t="shared" si="3"/>
        <v>294</v>
      </c>
      <c r="AB18" s="13">
        <f t="shared" si="3"/>
        <v>147</v>
      </c>
      <c r="AC18" s="21">
        <f t="shared" si="4"/>
        <v>441</v>
      </c>
      <c r="AE18" s="3" t="s">
        <v>15</v>
      </c>
      <c r="AF18" s="2">
        <f t="shared" si="5"/>
        <v>5160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2580</v>
      </c>
      <c r="AQ18" s="13">
        <f t="shared" si="0"/>
        <v>0</v>
      </c>
      <c r="AR18" s="14">
        <f t="shared" si="0"/>
        <v>1720</v>
      </c>
    </row>
    <row r="19" spans="1:44" ht="15" customHeight="1" thickBot="1" x14ac:dyDescent="0.3">
      <c r="A19" s="4" t="s">
        <v>16</v>
      </c>
      <c r="B19" s="2">
        <v>4886279.9999999991</v>
      </c>
      <c r="C19" s="2">
        <v>10701600</v>
      </c>
      <c r="D19" s="2">
        <v>1327410</v>
      </c>
      <c r="E19" s="2"/>
      <c r="F19" s="2"/>
      <c r="G19" s="2">
        <v>0</v>
      </c>
      <c r="H19" s="2">
        <v>5145294</v>
      </c>
      <c r="I19" s="2">
        <v>1264200</v>
      </c>
      <c r="J19" s="2">
        <v>0</v>
      </c>
      <c r="K19" s="2"/>
      <c r="L19" s="1">
        <f t="shared" ref="L19" si="6">B19+D19+F19+H19+J19</f>
        <v>11358984</v>
      </c>
      <c r="M19" s="13">
        <f t="shared" ref="M19" si="7">C19+E19+G19+I19+K19</f>
        <v>11965800</v>
      </c>
      <c r="N19" s="21">
        <f t="shared" ref="N19" si="8">L19+M19</f>
        <v>23324784</v>
      </c>
      <c r="P19" s="4" t="s">
        <v>16</v>
      </c>
      <c r="Q19" s="2">
        <v>1029</v>
      </c>
      <c r="R19" s="2">
        <v>1470</v>
      </c>
      <c r="S19" s="2">
        <v>294</v>
      </c>
      <c r="T19" s="2">
        <v>0</v>
      </c>
      <c r="U19" s="2">
        <v>0</v>
      </c>
      <c r="V19" s="2">
        <v>147</v>
      </c>
      <c r="W19" s="2">
        <v>1323</v>
      </c>
      <c r="X19" s="2">
        <v>588</v>
      </c>
      <c r="Y19" s="2">
        <v>147</v>
      </c>
      <c r="Z19" s="2">
        <v>0</v>
      </c>
      <c r="AA19" s="1">
        <f t="shared" ref="AA19" si="9">Q19+S19+U19+W19+Y19</f>
        <v>2793</v>
      </c>
      <c r="AB19" s="13">
        <f t="shared" ref="AB19" si="10">R19+T19+V19+X19+Z19</f>
        <v>2205</v>
      </c>
      <c r="AC19" s="14">
        <f t="shared" ref="AC19" si="11">AA19+AB19</f>
        <v>4998</v>
      </c>
      <c r="AE19" s="4" t="s">
        <v>16</v>
      </c>
      <c r="AF19" s="2">
        <f t="shared" si="5"/>
        <v>4748.5714285714275</v>
      </c>
      <c r="AG19" s="2">
        <f t="shared" si="0"/>
        <v>7280</v>
      </c>
      <c r="AH19" s="2">
        <f t="shared" si="0"/>
        <v>4515</v>
      </c>
      <c r="AI19" s="2" t="str">
        <f t="shared" si="0"/>
        <v>N.A.</v>
      </c>
      <c r="AJ19" s="2" t="str">
        <f t="shared" si="0"/>
        <v>N.A.</v>
      </c>
      <c r="AK19" s="2">
        <f t="shared" si="0"/>
        <v>0</v>
      </c>
      <c r="AL19" s="2">
        <f t="shared" si="0"/>
        <v>3889.1111111111113</v>
      </c>
      <c r="AM19" s="2">
        <f t="shared" si="0"/>
        <v>2150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4066.9473684210525</v>
      </c>
      <c r="AQ19" s="13">
        <f t="shared" ref="AQ19" si="13">IFERROR(M19/AB19, "N.A.")</f>
        <v>5426.666666666667</v>
      </c>
      <c r="AR19" s="14">
        <f t="shared" ref="AR19" si="14">IFERROR(N19/AC19, "N.A.")</f>
        <v>4666.8235294117649</v>
      </c>
    </row>
    <row r="20" spans="1:44" ht="15" customHeight="1" thickBot="1" x14ac:dyDescent="0.3">
      <c r="A20" s="5" t="s">
        <v>0</v>
      </c>
      <c r="B20" s="44">
        <f>B19+C19</f>
        <v>15587880</v>
      </c>
      <c r="C20" s="45"/>
      <c r="D20" s="44">
        <f>D19+E19</f>
        <v>1327410</v>
      </c>
      <c r="E20" s="45"/>
      <c r="F20" s="44">
        <f>F19+G19</f>
        <v>0</v>
      </c>
      <c r="G20" s="45"/>
      <c r="H20" s="44">
        <f>H19+I19</f>
        <v>6409494</v>
      </c>
      <c r="I20" s="45"/>
      <c r="J20" s="44">
        <f>J19+K19</f>
        <v>0</v>
      </c>
      <c r="K20" s="45"/>
      <c r="L20" s="44">
        <f>L19+M19</f>
        <v>23324784</v>
      </c>
      <c r="M20" s="46"/>
      <c r="N20" s="22">
        <f>B20+D20+F20+H20+J20</f>
        <v>23324784</v>
      </c>
      <c r="P20" s="5" t="s">
        <v>0</v>
      </c>
      <c r="Q20" s="44">
        <f>Q19+R19</f>
        <v>2499</v>
      </c>
      <c r="R20" s="45"/>
      <c r="S20" s="44">
        <f>S19+T19</f>
        <v>294</v>
      </c>
      <c r="T20" s="45"/>
      <c r="U20" s="44">
        <f>U19+V19</f>
        <v>147</v>
      </c>
      <c r="V20" s="45"/>
      <c r="W20" s="44">
        <f>W19+X19</f>
        <v>1911</v>
      </c>
      <c r="X20" s="45"/>
      <c r="Y20" s="44">
        <f>Y19+Z19</f>
        <v>147</v>
      </c>
      <c r="Z20" s="45"/>
      <c r="AA20" s="44">
        <f>AA19+AB19</f>
        <v>4998</v>
      </c>
      <c r="AB20" s="45"/>
      <c r="AC20" s="23">
        <f>Q20+S20+U20+W20+Y20</f>
        <v>4998</v>
      </c>
      <c r="AE20" s="5" t="s">
        <v>0</v>
      </c>
      <c r="AF20" s="24">
        <f>IFERROR(B20/Q20,"N.A.")</f>
        <v>6237.6470588235297</v>
      </c>
      <c r="AG20" s="25"/>
      <c r="AH20" s="24">
        <f>IFERROR(D20/S20,"N.A.")</f>
        <v>4515</v>
      </c>
      <c r="AI20" s="25"/>
      <c r="AJ20" s="24">
        <f>IFERROR(F20/U20,"N.A.")</f>
        <v>0</v>
      </c>
      <c r="AK20" s="25"/>
      <c r="AL20" s="24">
        <f>IFERROR(H20/W20,"N.A.")</f>
        <v>3354</v>
      </c>
      <c r="AM20" s="25"/>
      <c r="AN20" s="24">
        <f>IFERROR(J20/Y20,"N.A.")</f>
        <v>0</v>
      </c>
      <c r="AO20" s="25"/>
      <c r="AP20" s="24">
        <f>IFERROR(L20/AA20,"N.A.")</f>
        <v>4666.8235294117649</v>
      </c>
      <c r="AQ20" s="25"/>
      <c r="AR20" s="16">
        <f>IFERROR(N20/AC20, "N.A.")</f>
        <v>4666.8235294117649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2401979.9999999995</v>
      </c>
      <c r="C27" s="2"/>
      <c r="D27" s="2">
        <v>1327410</v>
      </c>
      <c r="E27" s="2"/>
      <c r="F27" s="2"/>
      <c r="G27" s="2"/>
      <c r="H27" s="2">
        <v>4424700</v>
      </c>
      <c r="I27" s="2"/>
      <c r="J27" s="2"/>
      <c r="K27" s="2"/>
      <c r="L27" s="1">
        <f>B27+D27+F27+H27+J27</f>
        <v>8154090</v>
      </c>
      <c r="M27" s="13">
        <f>C27+E27+G27+I27+K27</f>
        <v>0</v>
      </c>
      <c r="N27" s="14">
        <f>L27+M27</f>
        <v>8154090</v>
      </c>
      <c r="P27" s="3" t="s">
        <v>12</v>
      </c>
      <c r="Q27" s="2">
        <v>441</v>
      </c>
      <c r="R27" s="2">
        <v>0</v>
      </c>
      <c r="S27" s="2">
        <v>294</v>
      </c>
      <c r="T27" s="2">
        <v>0</v>
      </c>
      <c r="U27" s="2">
        <v>0</v>
      </c>
      <c r="V27" s="2">
        <v>0</v>
      </c>
      <c r="W27" s="2">
        <v>882</v>
      </c>
      <c r="X27" s="2">
        <v>0</v>
      </c>
      <c r="Y27" s="2">
        <v>0</v>
      </c>
      <c r="Z27" s="2">
        <v>0</v>
      </c>
      <c r="AA27" s="1">
        <f>Q27+S27+U27+W27+Y27</f>
        <v>1617</v>
      </c>
      <c r="AB27" s="13">
        <f>R27+T27+V27+X27+Z27</f>
        <v>0</v>
      </c>
      <c r="AC27" s="14">
        <f>AA27+AB27</f>
        <v>1617</v>
      </c>
      <c r="AE27" s="3" t="s">
        <v>12</v>
      </c>
      <c r="AF27" s="2">
        <f>IFERROR(B27/Q27, "N.A.")</f>
        <v>5446.6666666666661</v>
      </c>
      <c r="AG27" s="2" t="str">
        <f t="shared" ref="AG27:AR31" si="15">IFERROR(C27/R27, "N.A.")</f>
        <v>N.A.</v>
      </c>
      <c r="AH27" s="2">
        <f t="shared" si="15"/>
        <v>4515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5016.666666666667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5042.727272727273</v>
      </c>
      <c r="AQ27" s="13" t="str">
        <f t="shared" si="15"/>
        <v>N.A.</v>
      </c>
      <c r="AR27" s="14">
        <f t="shared" si="15"/>
        <v>5042.727272727273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758520</v>
      </c>
      <c r="C29" s="2">
        <v>4468800</v>
      </c>
      <c r="D29" s="2"/>
      <c r="E29" s="2"/>
      <c r="F29" s="2"/>
      <c r="G29" s="2"/>
      <c r="H29" s="2"/>
      <c r="I29" s="2">
        <v>1264200.0000000002</v>
      </c>
      <c r="J29" s="2"/>
      <c r="K29" s="2"/>
      <c r="L29" s="1">
        <f t="shared" si="16"/>
        <v>758520</v>
      </c>
      <c r="M29" s="13">
        <f t="shared" si="16"/>
        <v>5733000</v>
      </c>
      <c r="N29" s="14">
        <f t="shared" si="17"/>
        <v>6491520</v>
      </c>
      <c r="P29" s="3" t="s">
        <v>14</v>
      </c>
      <c r="Q29" s="2">
        <v>147</v>
      </c>
      <c r="R29" s="2">
        <v>735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441</v>
      </c>
      <c r="Y29" s="2">
        <v>0</v>
      </c>
      <c r="Z29" s="2">
        <v>0</v>
      </c>
      <c r="AA29" s="1">
        <f t="shared" si="18"/>
        <v>147</v>
      </c>
      <c r="AB29" s="13">
        <f t="shared" si="18"/>
        <v>1176</v>
      </c>
      <c r="AC29" s="14">
        <f t="shared" si="19"/>
        <v>1323</v>
      </c>
      <c r="AE29" s="3" t="s">
        <v>14</v>
      </c>
      <c r="AF29" s="2">
        <f t="shared" si="20"/>
        <v>5160</v>
      </c>
      <c r="AG29" s="2">
        <f t="shared" si="15"/>
        <v>6080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2866.666666666667</v>
      </c>
      <c r="AN29" s="2" t="str">
        <f t="shared" si="15"/>
        <v>N.A.</v>
      </c>
      <c r="AO29" s="2" t="str">
        <f t="shared" si="15"/>
        <v>N.A.</v>
      </c>
      <c r="AP29" s="15">
        <f t="shared" si="15"/>
        <v>5160</v>
      </c>
      <c r="AQ29" s="13">
        <f t="shared" si="15"/>
        <v>4875</v>
      </c>
      <c r="AR29" s="14">
        <f t="shared" si="15"/>
        <v>4906.666666666667</v>
      </c>
    </row>
    <row r="30" spans="1:44" ht="15" customHeight="1" thickBot="1" x14ac:dyDescent="0.3">
      <c r="A30" s="3" t="s">
        <v>15</v>
      </c>
      <c r="B30" s="2">
        <v>758520</v>
      </c>
      <c r="C30" s="2"/>
      <c r="D30" s="2"/>
      <c r="E30" s="2"/>
      <c r="F30" s="2"/>
      <c r="G30" s="2">
        <v>0</v>
      </c>
      <c r="H30" s="2">
        <v>0</v>
      </c>
      <c r="I30" s="2"/>
      <c r="J30" s="2"/>
      <c r="K30" s="2"/>
      <c r="L30" s="1">
        <f t="shared" si="16"/>
        <v>758520</v>
      </c>
      <c r="M30" s="13">
        <f t="shared" si="16"/>
        <v>0</v>
      </c>
      <c r="N30" s="14">
        <f t="shared" si="17"/>
        <v>758520</v>
      </c>
      <c r="P30" s="3" t="s">
        <v>15</v>
      </c>
      <c r="Q30" s="2">
        <v>147</v>
      </c>
      <c r="R30" s="2">
        <v>0</v>
      </c>
      <c r="S30" s="2">
        <v>0</v>
      </c>
      <c r="T30" s="2">
        <v>0</v>
      </c>
      <c r="U30" s="2">
        <v>0</v>
      </c>
      <c r="V30" s="2">
        <v>147</v>
      </c>
      <c r="W30" s="2">
        <v>147</v>
      </c>
      <c r="X30" s="2">
        <v>0</v>
      </c>
      <c r="Y30" s="2">
        <v>0</v>
      </c>
      <c r="Z30" s="2">
        <v>0</v>
      </c>
      <c r="AA30" s="1">
        <f t="shared" si="18"/>
        <v>294</v>
      </c>
      <c r="AB30" s="13">
        <f t="shared" si="18"/>
        <v>147</v>
      </c>
      <c r="AC30" s="21">
        <f t="shared" si="19"/>
        <v>441</v>
      </c>
      <c r="AE30" s="3" t="s">
        <v>15</v>
      </c>
      <c r="AF30" s="2">
        <f t="shared" si="20"/>
        <v>5160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2580</v>
      </c>
      <c r="AQ30" s="13">
        <f t="shared" si="15"/>
        <v>0</v>
      </c>
      <c r="AR30" s="14">
        <f t="shared" si="15"/>
        <v>1720</v>
      </c>
    </row>
    <row r="31" spans="1:44" ht="15" customHeight="1" thickBot="1" x14ac:dyDescent="0.3">
      <c r="A31" s="4" t="s">
        <v>16</v>
      </c>
      <c r="B31" s="2">
        <v>3919020</v>
      </c>
      <c r="C31" s="2">
        <v>4468800</v>
      </c>
      <c r="D31" s="2">
        <v>1327410</v>
      </c>
      <c r="E31" s="2"/>
      <c r="F31" s="2"/>
      <c r="G31" s="2">
        <v>0</v>
      </c>
      <c r="H31" s="2">
        <v>4424700</v>
      </c>
      <c r="I31" s="2">
        <v>1264200.0000000002</v>
      </c>
      <c r="J31" s="2"/>
      <c r="K31" s="2"/>
      <c r="L31" s="1">
        <f t="shared" ref="L31" si="21">B31+D31+F31+H31+J31</f>
        <v>9671130</v>
      </c>
      <c r="M31" s="13">
        <f t="shared" ref="M31" si="22">C31+E31+G31+I31+K31</f>
        <v>5733000</v>
      </c>
      <c r="N31" s="21">
        <f t="shared" ref="N31" si="23">L31+M31</f>
        <v>15404130</v>
      </c>
      <c r="P31" s="4" t="s">
        <v>16</v>
      </c>
      <c r="Q31" s="2">
        <v>735</v>
      </c>
      <c r="R31" s="2">
        <v>735</v>
      </c>
      <c r="S31" s="2">
        <v>294</v>
      </c>
      <c r="T31" s="2">
        <v>0</v>
      </c>
      <c r="U31" s="2">
        <v>0</v>
      </c>
      <c r="V31" s="2">
        <v>147</v>
      </c>
      <c r="W31" s="2">
        <v>1029</v>
      </c>
      <c r="X31" s="2">
        <v>441</v>
      </c>
      <c r="Y31" s="2">
        <v>0</v>
      </c>
      <c r="Z31" s="2">
        <v>0</v>
      </c>
      <c r="AA31" s="1">
        <f t="shared" ref="AA31" si="24">Q31+S31+U31+W31+Y31</f>
        <v>2058</v>
      </c>
      <c r="AB31" s="13">
        <f t="shared" ref="AB31" si="25">R31+T31+V31+X31+Z31</f>
        <v>1323</v>
      </c>
      <c r="AC31" s="14">
        <f t="shared" ref="AC31" si="26">AA31+AB31</f>
        <v>3381</v>
      </c>
      <c r="AE31" s="4" t="s">
        <v>16</v>
      </c>
      <c r="AF31" s="2">
        <f t="shared" si="20"/>
        <v>5332</v>
      </c>
      <c r="AG31" s="2">
        <f t="shared" si="15"/>
        <v>6080</v>
      </c>
      <c r="AH31" s="2">
        <f t="shared" si="15"/>
        <v>4515</v>
      </c>
      <c r="AI31" s="2" t="str">
        <f t="shared" si="15"/>
        <v>N.A.</v>
      </c>
      <c r="AJ31" s="2" t="str">
        <f t="shared" si="15"/>
        <v>N.A.</v>
      </c>
      <c r="AK31" s="2">
        <f t="shared" si="15"/>
        <v>0</v>
      </c>
      <c r="AL31" s="2">
        <f t="shared" si="15"/>
        <v>4300</v>
      </c>
      <c r="AM31" s="2">
        <f t="shared" si="15"/>
        <v>2866.666666666667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4699.2857142857147</v>
      </c>
      <c r="AQ31" s="13">
        <f t="shared" ref="AQ31" si="28">IFERROR(M31/AB31, "N.A.")</f>
        <v>4333.333333333333</v>
      </c>
      <c r="AR31" s="14">
        <f t="shared" ref="AR31" si="29">IFERROR(N31/AC31, "N.A.")</f>
        <v>4556.086956521739</v>
      </c>
    </row>
    <row r="32" spans="1:44" ht="15" customHeight="1" thickBot="1" x14ac:dyDescent="0.3">
      <c r="A32" s="5" t="s">
        <v>0</v>
      </c>
      <c r="B32" s="44">
        <f>B31+C31</f>
        <v>8387820</v>
      </c>
      <c r="C32" s="45"/>
      <c r="D32" s="44">
        <f>D31+E31</f>
        <v>1327410</v>
      </c>
      <c r="E32" s="45"/>
      <c r="F32" s="44">
        <f>F31+G31</f>
        <v>0</v>
      </c>
      <c r="G32" s="45"/>
      <c r="H32" s="44">
        <f>H31+I31</f>
        <v>5688900</v>
      </c>
      <c r="I32" s="45"/>
      <c r="J32" s="44">
        <f>J31+K31</f>
        <v>0</v>
      </c>
      <c r="K32" s="45"/>
      <c r="L32" s="44">
        <f>L31+M31</f>
        <v>15404130</v>
      </c>
      <c r="M32" s="46"/>
      <c r="N32" s="22">
        <f>B32+D32+F32+H32+J32</f>
        <v>15404130</v>
      </c>
      <c r="P32" s="5" t="s">
        <v>0</v>
      </c>
      <c r="Q32" s="44">
        <f>Q31+R31</f>
        <v>1470</v>
      </c>
      <c r="R32" s="45"/>
      <c r="S32" s="44">
        <f>S31+T31</f>
        <v>294</v>
      </c>
      <c r="T32" s="45"/>
      <c r="U32" s="44">
        <f>U31+V31</f>
        <v>147</v>
      </c>
      <c r="V32" s="45"/>
      <c r="W32" s="44">
        <f>W31+X31</f>
        <v>1470</v>
      </c>
      <c r="X32" s="45"/>
      <c r="Y32" s="44">
        <f>Y31+Z31</f>
        <v>0</v>
      </c>
      <c r="Z32" s="45"/>
      <c r="AA32" s="44">
        <f>AA31+AB31</f>
        <v>3381</v>
      </c>
      <c r="AB32" s="45"/>
      <c r="AC32" s="23">
        <f>Q32+S32+U32+W32+Y32</f>
        <v>3381</v>
      </c>
      <c r="AE32" s="5" t="s">
        <v>0</v>
      </c>
      <c r="AF32" s="24">
        <f>IFERROR(B32/Q32,"N.A.")</f>
        <v>5706</v>
      </c>
      <c r="AG32" s="25"/>
      <c r="AH32" s="24">
        <f>IFERROR(D32/S32,"N.A.")</f>
        <v>4515</v>
      </c>
      <c r="AI32" s="25"/>
      <c r="AJ32" s="24">
        <f>IFERROR(F32/U32,"N.A.")</f>
        <v>0</v>
      </c>
      <c r="AK32" s="25"/>
      <c r="AL32" s="24">
        <f>IFERROR(H32/W32,"N.A.")</f>
        <v>3870</v>
      </c>
      <c r="AM32" s="25"/>
      <c r="AN32" s="24" t="str">
        <f>IFERROR(J32/Y32,"N.A.")</f>
        <v>N.A.</v>
      </c>
      <c r="AO32" s="25"/>
      <c r="AP32" s="24">
        <f>IFERROR(L32/AA32,"N.A.")</f>
        <v>4556.086956521739</v>
      </c>
      <c r="AQ32" s="25"/>
      <c r="AR32" s="16">
        <f>IFERROR(N32/AC32, "N.A.")</f>
        <v>4556.086956521739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720594</v>
      </c>
      <c r="I39" s="2"/>
      <c r="J39" s="2"/>
      <c r="K39" s="2"/>
      <c r="L39" s="1">
        <f>B39+D39+F39+H39+J39</f>
        <v>720594</v>
      </c>
      <c r="M39" s="13">
        <f>C39+E39+G39+I39+K39</f>
        <v>0</v>
      </c>
      <c r="N39" s="14">
        <f>L39+M39</f>
        <v>720594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294</v>
      </c>
      <c r="X39" s="2">
        <v>0</v>
      </c>
      <c r="Y39" s="2">
        <v>0</v>
      </c>
      <c r="Z39" s="2">
        <v>0</v>
      </c>
      <c r="AA39" s="1">
        <f>Q39+S39+U39+W39+Y39</f>
        <v>294</v>
      </c>
      <c r="AB39" s="13">
        <f>R39+T39+V39+X39+Z39</f>
        <v>0</v>
      </c>
      <c r="AC39" s="14">
        <f>AA39+AB39</f>
        <v>294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2451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2451</v>
      </c>
      <c r="AQ39" s="13" t="str">
        <f t="shared" si="30"/>
        <v>N.A.</v>
      </c>
      <c r="AR39" s="14">
        <f t="shared" si="30"/>
        <v>2451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967260</v>
      </c>
      <c r="C41" s="2">
        <v>6232800</v>
      </c>
      <c r="D41" s="2"/>
      <c r="E41" s="2"/>
      <c r="F41" s="2"/>
      <c r="G41" s="2"/>
      <c r="H41" s="2"/>
      <c r="I41" s="2">
        <v>0</v>
      </c>
      <c r="J41" s="2">
        <v>0</v>
      </c>
      <c r="K41" s="2"/>
      <c r="L41" s="1">
        <f t="shared" si="31"/>
        <v>967260</v>
      </c>
      <c r="M41" s="13">
        <f t="shared" si="31"/>
        <v>6232800</v>
      </c>
      <c r="N41" s="14">
        <f t="shared" si="32"/>
        <v>7200060</v>
      </c>
      <c r="P41" s="3" t="s">
        <v>14</v>
      </c>
      <c r="Q41" s="2">
        <v>294</v>
      </c>
      <c r="R41" s="2">
        <v>735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147</v>
      </c>
      <c r="Y41" s="2">
        <v>147</v>
      </c>
      <c r="Z41" s="2">
        <v>0</v>
      </c>
      <c r="AA41" s="1">
        <f t="shared" si="33"/>
        <v>441</v>
      </c>
      <c r="AB41" s="13">
        <f t="shared" si="33"/>
        <v>882</v>
      </c>
      <c r="AC41" s="14">
        <f t="shared" si="34"/>
        <v>1323</v>
      </c>
      <c r="AE41" s="3" t="s">
        <v>14</v>
      </c>
      <c r="AF41" s="2">
        <f t="shared" si="35"/>
        <v>3290</v>
      </c>
      <c r="AG41" s="2">
        <f t="shared" si="30"/>
        <v>8480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2193.3333333333335</v>
      </c>
      <c r="AQ41" s="13">
        <f t="shared" si="30"/>
        <v>7066.666666666667</v>
      </c>
      <c r="AR41" s="14">
        <f t="shared" si="30"/>
        <v>5442.2222222222226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967260</v>
      </c>
      <c r="C43" s="2">
        <v>6232800</v>
      </c>
      <c r="D43" s="2"/>
      <c r="E43" s="2"/>
      <c r="F43" s="2"/>
      <c r="G43" s="2"/>
      <c r="H43" s="2">
        <v>720594</v>
      </c>
      <c r="I43" s="2">
        <v>0</v>
      </c>
      <c r="J43" s="2">
        <v>0</v>
      </c>
      <c r="K43" s="2"/>
      <c r="L43" s="1">
        <f t="shared" ref="L43" si="36">B43+D43+F43+H43+J43</f>
        <v>1687854</v>
      </c>
      <c r="M43" s="13">
        <f t="shared" ref="M43" si="37">C43+E43+G43+I43+K43</f>
        <v>6232800</v>
      </c>
      <c r="N43" s="21">
        <f t="shared" ref="N43" si="38">L43+M43</f>
        <v>7920654</v>
      </c>
      <c r="P43" s="4" t="s">
        <v>16</v>
      </c>
      <c r="Q43" s="2">
        <v>294</v>
      </c>
      <c r="R43" s="2">
        <v>735</v>
      </c>
      <c r="S43" s="2">
        <v>0</v>
      </c>
      <c r="T43" s="2">
        <v>0</v>
      </c>
      <c r="U43" s="2">
        <v>0</v>
      </c>
      <c r="V43" s="2">
        <v>0</v>
      </c>
      <c r="W43" s="2">
        <v>294</v>
      </c>
      <c r="X43" s="2">
        <v>147</v>
      </c>
      <c r="Y43" s="2">
        <v>147</v>
      </c>
      <c r="Z43" s="2">
        <v>0</v>
      </c>
      <c r="AA43" s="1">
        <f t="shared" ref="AA43" si="39">Q43+S43+U43+W43+Y43</f>
        <v>735</v>
      </c>
      <c r="AB43" s="13">
        <f t="shared" ref="AB43" si="40">R43+T43+V43+X43+Z43</f>
        <v>882</v>
      </c>
      <c r="AC43" s="21">
        <f t="shared" ref="AC43" si="41">AA43+AB43</f>
        <v>1617</v>
      </c>
      <c r="AE43" s="4" t="s">
        <v>16</v>
      </c>
      <c r="AF43" s="2">
        <f t="shared" si="35"/>
        <v>3290</v>
      </c>
      <c r="AG43" s="2">
        <f t="shared" si="30"/>
        <v>8480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2451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2296.4</v>
      </c>
      <c r="AQ43" s="13">
        <f t="shared" ref="AQ43" si="43">IFERROR(M43/AB43, "N.A.")</f>
        <v>7066.666666666667</v>
      </c>
      <c r="AR43" s="14">
        <f t="shared" ref="AR43" si="44">IFERROR(N43/AC43, "N.A.")</f>
        <v>4898.363636363636</v>
      </c>
    </row>
    <row r="44" spans="1:44" ht="15" customHeight="1" thickBot="1" x14ac:dyDescent="0.3">
      <c r="A44" s="5" t="s">
        <v>0</v>
      </c>
      <c r="B44" s="44">
        <f>B43+C43</f>
        <v>7200060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720594</v>
      </c>
      <c r="I44" s="45"/>
      <c r="J44" s="44">
        <f>J43+K43</f>
        <v>0</v>
      </c>
      <c r="K44" s="45"/>
      <c r="L44" s="44">
        <f>L43+M43</f>
        <v>7920654</v>
      </c>
      <c r="M44" s="46"/>
      <c r="N44" s="22">
        <f>B44+D44+F44+H44+J44</f>
        <v>7920654</v>
      </c>
      <c r="P44" s="5" t="s">
        <v>0</v>
      </c>
      <c r="Q44" s="44">
        <f>Q43+R43</f>
        <v>1029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441</v>
      </c>
      <c r="X44" s="45"/>
      <c r="Y44" s="44">
        <f>Y43+Z43</f>
        <v>147</v>
      </c>
      <c r="Z44" s="45"/>
      <c r="AA44" s="44">
        <f>AA43+AB43</f>
        <v>1617</v>
      </c>
      <c r="AB44" s="46"/>
      <c r="AC44" s="22">
        <f>Q44+S44+U44+W44+Y44</f>
        <v>1617</v>
      </c>
      <c r="AE44" s="5" t="s">
        <v>0</v>
      </c>
      <c r="AF44" s="24">
        <f>IFERROR(B44/Q44,"N.A.")</f>
        <v>6997.1428571428569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>
        <f>IFERROR(H44/W44,"N.A.")</f>
        <v>1634</v>
      </c>
      <c r="AM44" s="25"/>
      <c r="AN44" s="24">
        <f>IFERROR(J44/Y44,"N.A.")</f>
        <v>0</v>
      </c>
      <c r="AO44" s="25"/>
      <c r="AP44" s="24">
        <f>IFERROR(L44/AA44,"N.A.")</f>
        <v>4898.363636363636</v>
      </c>
      <c r="AQ44" s="25"/>
      <c r="AR44" s="16">
        <f>IFERROR(N44/AC44, "N.A.")</f>
        <v>4898.363636363636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244723803.00000012</v>
      </c>
      <c r="C15" s="2"/>
      <c r="D15" s="2">
        <v>135011480.99999997</v>
      </c>
      <c r="E15" s="2"/>
      <c r="F15" s="2">
        <v>128394759.00000001</v>
      </c>
      <c r="G15" s="2"/>
      <c r="H15" s="2">
        <v>520622221.99999958</v>
      </c>
      <c r="I15" s="2"/>
      <c r="J15" s="2">
        <v>0</v>
      </c>
      <c r="K15" s="2"/>
      <c r="L15" s="1">
        <f>B15+D15+F15+H15+J15</f>
        <v>1028752264.9999998</v>
      </c>
      <c r="M15" s="13">
        <f>C15+E15+G15+I15+K15</f>
        <v>0</v>
      </c>
      <c r="N15" s="14">
        <f>L15+M15</f>
        <v>1028752264.9999998</v>
      </c>
      <c r="P15" s="3" t="s">
        <v>12</v>
      </c>
      <c r="Q15" s="2">
        <v>41306</v>
      </c>
      <c r="R15" s="2">
        <v>0</v>
      </c>
      <c r="S15" s="2">
        <v>18490</v>
      </c>
      <c r="T15" s="2">
        <v>0</v>
      </c>
      <c r="U15" s="2">
        <v>16849</v>
      </c>
      <c r="V15" s="2">
        <v>0</v>
      </c>
      <c r="W15" s="2">
        <v>105864</v>
      </c>
      <c r="X15" s="2">
        <v>0</v>
      </c>
      <c r="Y15" s="2">
        <v>7370</v>
      </c>
      <c r="Z15" s="2">
        <v>0</v>
      </c>
      <c r="AA15" s="1">
        <f>Q15+S15+U15+W15+Y15</f>
        <v>189879</v>
      </c>
      <c r="AB15" s="13">
        <f>R15+T15+V15+X15+Z15</f>
        <v>0</v>
      </c>
      <c r="AC15" s="14">
        <f>AA15+AB15</f>
        <v>189879</v>
      </c>
      <c r="AE15" s="3" t="s">
        <v>12</v>
      </c>
      <c r="AF15" s="2">
        <f>IFERROR(B15/Q15, "N.A.")</f>
        <v>5924.6550864281244</v>
      </c>
      <c r="AG15" s="2" t="str">
        <f t="shared" ref="AG15:AR19" si="0">IFERROR(C15/R15, "N.A.")</f>
        <v>N.A.</v>
      </c>
      <c r="AH15" s="2">
        <f t="shared" si="0"/>
        <v>7301.8648458626267</v>
      </c>
      <c r="AI15" s="2" t="str">
        <f t="shared" si="0"/>
        <v>N.A.</v>
      </c>
      <c r="AJ15" s="2">
        <f t="shared" si="0"/>
        <v>7620.3192474330826</v>
      </c>
      <c r="AK15" s="2" t="str">
        <f t="shared" si="0"/>
        <v>N.A.</v>
      </c>
      <c r="AL15" s="2">
        <f t="shared" si="0"/>
        <v>4917.84007783571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5417.9359750156664</v>
      </c>
      <c r="AQ15" s="13" t="str">
        <f t="shared" si="0"/>
        <v>N.A.</v>
      </c>
      <c r="AR15" s="14">
        <f t="shared" si="0"/>
        <v>5417.9359750156664</v>
      </c>
    </row>
    <row r="16" spans="1:44" ht="15" customHeight="1" thickBot="1" x14ac:dyDescent="0.3">
      <c r="A16" s="3" t="s">
        <v>13</v>
      </c>
      <c r="B16" s="2">
        <v>152983285</v>
      </c>
      <c r="C16" s="2">
        <v>4837180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152983285</v>
      </c>
      <c r="M16" s="13">
        <f t="shared" si="1"/>
        <v>4837180</v>
      </c>
      <c r="N16" s="14">
        <f t="shared" ref="N16:N18" si="2">L16+M16</f>
        <v>157820465</v>
      </c>
      <c r="P16" s="3" t="s">
        <v>13</v>
      </c>
      <c r="Q16" s="2">
        <v>35013</v>
      </c>
      <c r="R16" s="2">
        <v>680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35013</v>
      </c>
      <c r="AB16" s="13">
        <f t="shared" si="3"/>
        <v>680</v>
      </c>
      <c r="AC16" s="14">
        <f t="shared" ref="AC16:AC18" si="4">AA16+AB16</f>
        <v>35693</v>
      </c>
      <c r="AE16" s="3" t="s">
        <v>13</v>
      </c>
      <c r="AF16" s="2">
        <f t="shared" ref="AF16:AF19" si="5">IFERROR(B16/Q16, "N.A.")</f>
        <v>4369.3281067032249</v>
      </c>
      <c r="AG16" s="2">
        <f t="shared" si="0"/>
        <v>7113.5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4369.3281067032249</v>
      </c>
      <c r="AQ16" s="13">
        <f t="shared" si="0"/>
        <v>7113.5</v>
      </c>
      <c r="AR16" s="14">
        <f t="shared" si="0"/>
        <v>4421.6082985459334</v>
      </c>
    </row>
    <row r="17" spans="1:44" ht="15" customHeight="1" thickBot="1" x14ac:dyDescent="0.3">
      <c r="A17" s="3" t="s">
        <v>14</v>
      </c>
      <c r="B17" s="2">
        <v>571450911.00000024</v>
      </c>
      <c r="C17" s="2">
        <v>2827389888</v>
      </c>
      <c r="D17" s="2">
        <v>128237516.00000003</v>
      </c>
      <c r="E17" s="2">
        <v>45528255.000000007</v>
      </c>
      <c r="F17" s="2"/>
      <c r="G17" s="2">
        <v>351028452.00000036</v>
      </c>
      <c r="H17" s="2"/>
      <c r="I17" s="2">
        <v>194792219.99999997</v>
      </c>
      <c r="J17" s="2">
        <v>0</v>
      </c>
      <c r="K17" s="2"/>
      <c r="L17" s="1">
        <f t="shared" si="1"/>
        <v>699688427.00000024</v>
      </c>
      <c r="M17" s="13">
        <f t="shared" si="1"/>
        <v>3418738815.0000005</v>
      </c>
      <c r="N17" s="14">
        <f t="shared" si="2"/>
        <v>4118427242.000001</v>
      </c>
      <c r="P17" s="3" t="s">
        <v>14</v>
      </c>
      <c r="Q17" s="2">
        <v>103532</v>
      </c>
      <c r="R17" s="2">
        <v>419745</v>
      </c>
      <c r="S17" s="2">
        <v>20336</v>
      </c>
      <c r="T17" s="2">
        <v>5810</v>
      </c>
      <c r="U17" s="2">
        <v>0</v>
      </c>
      <c r="V17" s="2">
        <v>26499</v>
      </c>
      <c r="W17" s="2">
        <v>0</v>
      </c>
      <c r="X17" s="2">
        <v>33271</v>
      </c>
      <c r="Y17" s="2">
        <v>15617</v>
      </c>
      <c r="Z17" s="2">
        <v>0</v>
      </c>
      <c r="AA17" s="1">
        <f t="shared" si="3"/>
        <v>139485</v>
      </c>
      <c r="AB17" s="13">
        <f t="shared" si="3"/>
        <v>485325</v>
      </c>
      <c r="AC17" s="14">
        <f t="shared" si="4"/>
        <v>624810</v>
      </c>
      <c r="AE17" s="3" t="s">
        <v>14</v>
      </c>
      <c r="AF17" s="2">
        <f t="shared" si="5"/>
        <v>5519.558310474059</v>
      </c>
      <c r="AG17" s="2">
        <f t="shared" si="0"/>
        <v>6735.9703820176537</v>
      </c>
      <c r="AH17" s="2">
        <f t="shared" si="0"/>
        <v>6305.936073957515</v>
      </c>
      <c r="AI17" s="2">
        <f t="shared" si="0"/>
        <v>7836.1884681583488</v>
      </c>
      <c r="AJ17" s="2" t="str">
        <f t="shared" si="0"/>
        <v>N.A.</v>
      </c>
      <c r="AK17" s="2">
        <f t="shared" si="0"/>
        <v>13246.856560624943</v>
      </c>
      <c r="AL17" s="2" t="str">
        <f t="shared" si="0"/>
        <v>N.A.</v>
      </c>
      <c r="AM17" s="2">
        <f t="shared" si="0"/>
        <v>5854.7149168945916</v>
      </c>
      <c r="AN17" s="2">
        <f t="shared" si="0"/>
        <v>0</v>
      </c>
      <c r="AO17" s="2" t="str">
        <f t="shared" si="0"/>
        <v>N.A.</v>
      </c>
      <c r="AP17" s="15">
        <f t="shared" si="0"/>
        <v>5016.2270279958439</v>
      </c>
      <c r="AQ17" s="13">
        <f t="shared" si="0"/>
        <v>7044.2256529129972</v>
      </c>
      <c r="AR17" s="14">
        <f t="shared" si="0"/>
        <v>6591.48739936941</v>
      </c>
    </row>
    <row r="18" spans="1:44" ht="15" customHeight="1" thickBot="1" x14ac:dyDescent="0.3">
      <c r="A18" s="3" t="s">
        <v>15</v>
      </c>
      <c r="B18" s="2">
        <v>34252423.999999993</v>
      </c>
      <c r="C18" s="2">
        <v>3582338.9999999995</v>
      </c>
      <c r="D18" s="2">
        <v>2389580.0000000005</v>
      </c>
      <c r="E18" s="2"/>
      <c r="F18" s="2"/>
      <c r="G18" s="2">
        <v>23174897.000000004</v>
      </c>
      <c r="H18" s="2">
        <v>12406618.000000004</v>
      </c>
      <c r="I18" s="2"/>
      <c r="J18" s="2">
        <v>0</v>
      </c>
      <c r="K18" s="2"/>
      <c r="L18" s="1">
        <f t="shared" si="1"/>
        <v>49048622</v>
      </c>
      <c r="M18" s="13">
        <f t="shared" si="1"/>
        <v>26757236.000000004</v>
      </c>
      <c r="N18" s="14">
        <f t="shared" si="2"/>
        <v>75805858</v>
      </c>
      <c r="P18" s="3" t="s">
        <v>15</v>
      </c>
      <c r="Q18" s="2">
        <v>9544</v>
      </c>
      <c r="R18" s="2">
        <v>684</v>
      </c>
      <c r="S18" s="2">
        <v>582</v>
      </c>
      <c r="T18" s="2">
        <v>0</v>
      </c>
      <c r="U18" s="2">
        <v>0</v>
      </c>
      <c r="V18" s="2">
        <v>2421</v>
      </c>
      <c r="W18" s="2">
        <v>24706</v>
      </c>
      <c r="X18" s="2">
        <v>0</v>
      </c>
      <c r="Y18" s="2">
        <v>8762</v>
      </c>
      <c r="Z18" s="2">
        <v>0</v>
      </c>
      <c r="AA18" s="1">
        <f t="shared" si="3"/>
        <v>43594</v>
      </c>
      <c r="AB18" s="13">
        <f t="shared" si="3"/>
        <v>3105</v>
      </c>
      <c r="AC18" s="21">
        <f t="shared" si="4"/>
        <v>46699</v>
      </c>
      <c r="AE18" s="3" t="s">
        <v>15</v>
      </c>
      <c r="AF18" s="2">
        <f t="shared" si="5"/>
        <v>3588.8960603520527</v>
      </c>
      <c r="AG18" s="2">
        <f t="shared" si="0"/>
        <v>5237.3377192982452</v>
      </c>
      <c r="AH18" s="2">
        <f t="shared" si="0"/>
        <v>4105.8075601374576</v>
      </c>
      <c r="AI18" s="2" t="str">
        <f t="shared" si="0"/>
        <v>N.A.</v>
      </c>
      <c r="AJ18" s="2" t="str">
        <f t="shared" si="0"/>
        <v>N.A.</v>
      </c>
      <c r="AK18" s="2">
        <f t="shared" si="0"/>
        <v>9572.4481619165654</v>
      </c>
      <c r="AL18" s="2">
        <f t="shared" si="0"/>
        <v>502.17024204646657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1125.1232279671515</v>
      </c>
      <c r="AQ18" s="13">
        <f t="shared" si="0"/>
        <v>8617.4673107890503</v>
      </c>
      <c r="AR18" s="14">
        <f t="shared" si="0"/>
        <v>1623.2865371849505</v>
      </c>
    </row>
    <row r="19" spans="1:44" ht="15" customHeight="1" thickBot="1" x14ac:dyDescent="0.3">
      <c r="A19" s="4" t="s">
        <v>16</v>
      </c>
      <c r="B19" s="2">
        <v>1003410423.0000004</v>
      </c>
      <c r="C19" s="2">
        <v>2835809406.9999952</v>
      </c>
      <c r="D19" s="2">
        <v>265638576.99999994</v>
      </c>
      <c r="E19" s="2">
        <v>45528255.000000007</v>
      </c>
      <c r="F19" s="2">
        <v>128394759.00000001</v>
      </c>
      <c r="G19" s="2">
        <v>374203349</v>
      </c>
      <c r="H19" s="2">
        <v>533028839.99999911</v>
      </c>
      <c r="I19" s="2">
        <v>194792219.99999997</v>
      </c>
      <c r="J19" s="2">
        <v>0</v>
      </c>
      <c r="K19" s="2"/>
      <c r="L19" s="1">
        <f t="shared" ref="L19" si="6">B19+D19+F19+H19+J19</f>
        <v>1930472598.9999993</v>
      </c>
      <c r="M19" s="13">
        <f t="shared" ref="M19" si="7">C19+E19+G19+I19+K19</f>
        <v>3450333230.9999952</v>
      </c>
      <c r="N19" s="21">
        <f t="shared" ref="N19" si="8">L19+M19</f>
        <v>5380805829.9999943</v>
      </c>
      <c r="P19" s="4" t="s">
        <v>16</v>
      </c>
      <c r="Q19" s="2">
        <v>189395</v>
      </c>
      <c r="R19" s="2">
        <v>421109</v>
      </c>
      <c r="S19" s="2">
        <v>39408</v>
      </c>
      <c r="T19" s="2">
        <v>5810</v>
      </c>
      <c r="U19" s="2">
        <v>16849</v>
      </c>
      <c r="V19" s="2">
        <v>28920</v>
      </c>
      <c r="W19" s="2">
        <v>130570</v>
      </c>
      <c r="X19" s="2">
        <v>33271</v>
      </c>
      <c r="Y19" s="2">
        <v>31749</v>
      </c>
      <c r="Z19" s="2">
        <v>0</v>
      </c>
      <c r="AA19" s="1">
        <f t="shared" ref="AA19" si="9">Q19+S19+U19+W19+Y19</f>
        <v>407971</v>
      </c>
      <c r="AB19" s="13">
        <f t="shared" ref="AB19" si="10">R19+T19+V19+X19+Z19</f>
        <v>489110</v>
      </c>
      <c r="AC19" s="14">
        <f t="shared" ref="AC19" si="11">AA19+AB19</f>
        <v>897081</v>
      </c>
      <c r="AE19" s="4" t="s">
        <v>16</v>
      </c>
      <c r="AF19" s="2">
        <f t="shared" si="5"/>
        <v>5297.9773647667589</v>
      </c>
      <c r="AG19" s="2">
        <f t="shared" si="0"/>
        <v>6734.1458078549622</v>
      </c>
      <c r="AH19" s="2">
        <f t="shared" si="0"/>
        <v>6740.7271873731206</v>
      </c>
      <c r="AI19" s="2">
        <f t="shared" si="0"/>
        <v>7836.1884681583488</v>
      </c>
      <c r="AJ19" s="2">
        <f t="shared" si="0"/>
        <v>7620.3192474330826</v>
      </c>
      <c r="AK19" s="2">
        <f t="shared" si="0"/>
        <v>12939.25826417704</v>
      </c>
      <c r="AL19" s="2">
        <f t="shared" si="0"/>
        <v>4082.3224324117264</v>
      </c>
      <c r="AM19" s="2">
        <f t="shared" si="0"/>
        <v>5854.7149168945916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4731.886822837896</v>
      </c>
      <c r="AQ19" s="13">
        <f t="shared" ref="AQ19" si="13">IFERROR(M19/AB19, "N.A.")</f>
        <v>7054.3093189670935</v>
      </c>
      <c r="AR19" s="14">
        <f t="shared" ref="AR19" si="14">IFERROR(N19/AC19, "N.A.")</f>
        <v>5998.1270699078395</v>
      </c>
    </row>
    <row r="20" spans="1:44" ht="15" customHeight="1" thickBot="1" x14ac:dyDescent="0.3">
      <c r="A20" s="5" t="s">
        <v>0</v>
      </c>
      <c r="B20" s="44">
        <f>B19+C19</f>
        <v>3839219829.9999957</v>
      </c>
      <c r="C20" s="45"/>
      <c r="D20" s="44">
        <f>D19+E19</f>
        <v>311166831.99999994</v>
      </c>
      <c r="E20" s="45"/>
      <c r="F20" s="44">
        <f>F19+G19</f>
        <v>502598108</v>
      </c>
      <c r="G20" s="45"/>
      <c r="H20" s="44">
        <f>H19+I19</f>
        <v>727821059.99999905</v>
      </c>
      <c r="I20" s="45"/>
      <c r="J20" s="44">
        <f>J19+K19</f>
        <v>0</v>
      </c>
      <c r="K20" s="45"/>
      <c r="L20" s="44">
        <f>L19+M19</f>
        <v>5380805829.9999943</v>
      </c>
      <c r="M20" s="46"/>
      <c r="N20" s="22">
        <f>B20+D20+F20+H20+J20</f>
        <v>5380805829.9999952</v>
      </c>
      <c r="P20" s="5" t="s">
        <v>0</v>
      </c>
      <c r="Q20" s="44">
        <f>Q19+R19</f>
        <v>610504</v>
      </c>
      <c r="R20" s="45"/>
      <c r="S20" s="44">
        <f>S19+T19</f>
        <v>45218</v>
      </c>
      <c r="T20" s="45"/>
      <c r="U20" s="44">
        <f>U19+V19</f>
        <v>45769</v>
      </c>
      <c r="V20" s="45"/>
      <c r="W20" s="44">
        <f>W19+X19</f>
        <v>163841</v>
      </c>
      <c r="X20" s="45"/>
      <c r="Y20" s="44">
        <f>Y19+Z19</f>
        <v>31749</v>
      </c>
      <c r="Z20" s="45"/>
      <c r="AA20" s="44">
        <f>AA19+AB19</f>
        <v>897081</v>
      </c>
      <c r="AB20" s="45"/>
      <c r="AC20" s="23">
        <f>Q20+S20+U20+W20+Y20</f>
        <v>897081</v>
      </c>
      <c r="AE20" s="5" t="s">
        <v>0</v>
      </c>
      <c r="AF20" s="24">
        <f>IFERROR(B20/Q20,"N.A.")</f>
        <v>6288.6071671930004</v>
      </c>
      <c r="AG20" s="25"/>
      <c r="AH20" s="24">
        <f>IFERROR(D20/S20,"N.A.")</f>
        <v>6881.4815339024271</v>
      </c>
      <c r="AI20" s="25"/>
      <c r="AJ20" s="24">
        <f>IFERROR(F20/U20,"N.A.")</f>
        <v>10981.190500120169</v>
      </c>
      <c r="AK20" s="25"/>
      <c r="AL20" s="24">
        <f>IFERROR(H20/W20,"N.A.")</f>
        <v>4442.2400986322045</v>
      </c>
      <c r="AM20" s="25"/>
      <c r="AN20" s="24">
        <f>IFERROR(J20/Y20,"N.A.")</f>
        <v>0</v>
      </c>
      <c r="AO20" s="25"/>
      <c r="AP20" s="24">
        <f>IFERROR(L20/AA20,"N.A.")</f>
        <v>5998.1270699078395</v>
      </c>
      <c r="AQ20" s="25"/>
      <c r="AR20" s="16">
        <f>IFERROR(N20/AC20, "N.A.")</f>
        <v>5998.1270699078405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220776982.99999997</v>
      </c>
      <c r="C27" s="2"/>
      <c r="D27" s="2">
        <v>130591381.00000003</v>
      </c>
      <c r="E27" s="2"/>
      <c r="F27" s="2">
        <v>106110613.99999999</v>
      </c>
      <c r="G27" s="2"/>
      <c r="H27" s="2">
        <v>346010285.00000012</v>
      </c>
      <c r="I27" s="2"/>
      <c r="J27" s="2">
        <v>0</v>
      </c>
      <c r="K27" s="2"/>
      <c r="L27" s="1">
        <f>B27+D27+F27+H27+J27</f>
        <v>803489263.00000012</v>
      </c>
      <c r="M27" s="13">
        <f>C27+E27+G27+I27+K27</f>
        <v>0</v>
      </c>
      <c r="N27" s="14">
        <f>L27+M27</f>
        <v>803489263.00000012</v>
      </c>
      <c r="P27" s="3" t="s">
        <v>12</v>
      </c>
      <c r="Q27" s="2">
        <v>33779</v>
      </c>
      <c r="R27" s="2">
        <v>0</v>
      </c>
      <c r="S27" s="2">
        <v>17900</v>
      </c>
      <c r="T27" s="2">
        <v>0</v>
      </c>
      <c r="U27" s="2">
        <v>13191</v>
      </c>
      <c r="V27" s="2">
        <v>0</v>
      </c>
      <c r="W27" s="2">
        <v>53794</v>
      </c>
      <c r="X27" s="2">
        <v>0</v>
      </c>
      <c r="Y27" s="2">
        <v>1651</v>
      </c>
      <c r="Z27" s="2">
        <v>0</v>
      </c>
      <c r="AA27" s="1">
        <f>Q27+S27+U27+W27+Y27</f>
        <v>120315</v>
      </c>
      <c r="AB27" s="13">
        <f>R27+T27+V27+X27+Z27</f>
        <v>0</v>
      </c>
      <c r="AC27" s="14">
        <f>AA27+AB27</f>
        <v>120315</v>
      </c>
      <c r="AE27" s="3" t="s">
        <v>12</v>
      </c>
      <c r="AF27" s="2">
        <f>IFERROR(B27/Q27, "N.A.")</f>
        <v>6535.924183664406</v>
      </c>
      <c r="AG27" s="2" t="str">
        <f t="shared" ref="AG27:AR31" si="15">IFERROR(C27/R27, "N.A.")</f>
        <v>N.A.</v>
      </c>
      <c r="AH27" s="2">
        <f t="shared" si="15"/>
        <v>7295.6078770949734</v>
      </c>
      <c r="AI27" s="2" t="str">
        <f t="shared" si="15"/>
        <v>N.A.</v>
      </c>
      <c r="AJ27" s="2">
        <f t="shared" si="15"/>
        <v>8044.1675384732007</v>
      </c>
      <c r="AK27" s="2" t="str">
        <f t="shared" si="15"/>
        <v>N.A.</v>
      </c>
      <c r="AL27" s="2">
        <f t="shared" si="15"/>
        <v>6432.1352753095161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6678.2135477704369</v>
      </c>
      <c r="AQ27" s="13" t="str">
        <f t="shared" si="15"/>
        <v>N.A.</v>
      </c>
      <c r="AR27" s="14">
        <f t="shared" si="15"/>
        <v>6678.2135477704369</v>
      </c>
    </row>
    <row r="28" spans="1:44" ht="15" customHeight="1" thickBot="1" x14ac:dyDescent="0.3">
      <c r="A28" s="3" t="s">
        <v>13</v>
      </c>
      <c r="B28" s="2">
        <v>17668069.999999996</v>
      </c>
      <c r="C28" s="2">
        <v>1214000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17668069.999999996</v>
      </c>
      <c r="M28" s="13">
        <f t="shared" si="16"/>
        <v>1214000</v>
      </c>
      <c r="N28" s="14">
        <f t="shared" ref="N28:N30" si="17">L28+M28</f>
        <v>18882069.999999996</v>
      </c>
      <c r="P28" s="3" t="s">
        <v>13</v>
      </c>
      <c r="Q28" s="2">
        <v>3106</v>
      </c>
      <c r="R28" s="2">
        <v>241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3106</v>
      </c>
      <c r="AB28" s="13">
        <f t="shared" si="18"/>
        <v>241</v>
      </c>
      <c r="AC28" s="14">
        <f t="shared" ref="AC28:AC30" si="19">AA28+AB28</f>
        <v>3347</v>
      </c>
      <c r="AE28" s="3" t="s">
        <v>13</v>
      </c>
      <c r="AF28" s="2">
        <f t="shared" ref="AF28:AF31" si="20">IFERROR(B28/Q28, "N.A.")</f>
        <v>5688.3676754668368</v>
      </c>
      <c r="AG28" s="2">
        <f t="shared" si="15"/>
        <v>5037.3443983402485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5688.3676754668368</v>
      </c>
      <c r="AQ28" s="13">
        <f t="shared" si="15"/>
        <v>5037.3443983402485</v>
      </c>
      <c r="AR28" s="14">
        <f t="shared" si="15"/>
        <v>5641.4908873618151</v>
      </c>
    </row>
    <row r="29" spans="1:44" ht="15" customHeight="1" thickBot="1" x14ac:dyDescent="0.3">
      <c r="A29" s="3" t="s">
        <v>14</v>
      </c>
      <c r="B29" s="2">
        <v>377414142.00000024</v>
      </c>
      <c r="C29" s="2">
        <v>1803792876.000001</v>
      </c>
      <c r="D29" s="2">
        <v>108625326</v>
      </c>
      <c r="E29" s="2">
        <v>34294204.999999993</v>
      </c>
      <c r="F29" s="2"/>
      <c r="G29" s="2">
        <v>245916942</v>
      </c>
      <c r="H29" s="2"/>
      <c r="I29" s="2">
        <v>136616659.99999997</v>
      </c>
      <c r="J29" s="2">
        <v>0</v>
      </c>
      <c r="K29" s="2"/>
      <c r="L29" s="1">
        <f t="shared" si="16"/>
        <v>486039468.00000024</v>
      </c>
      <c r="M29" s="13">
        <f t="shared" si="16"/>
        <v>2220620683.000001</v>
      </c>
      <c r="N29" s="14">
        <f t="shared" si="17"/>
        <v>2706660151.000001</v>
      </c>
      <c r="P29" s="3" t="s">
        <v>14</v>
      </c>
      <c r="Q29" s="2">
        <v>62092</v>
      </c>
      <c r="R29" s="2">
        <v>259019</v>
      </c>
      <c r="S29" s="2">
        <v>15648</v>
      </c>
      <c r="T29" s="2">
        <v>2791</v>
      </c>
      <c r="U29" s="2">
        <v>0</v>
      </c>
      <c r="V29" s="2">
        <v>19259</v>
      </c>
      <c r="W29" s="2">
        <v>0</v>
      </c>
      <c r="X29" s="2">
        <v>22089</v>
      </c>
      <c r="Y29" s="2">
        <v>4251</v>
      </c>
      <c r="Z29" s="2">
        <v>0</v>
      </c>
      <c r="AA29" s="1">
        <f t="shared" si="18"/>
        <v>81991</v>
      </c>
      <c r="AB29" s="13">
        <f t="shared" si="18"/>
        <v>303158</v>
      </c>
      <c r="AC29" s="14">
        <f t="shared" si="19"/>
        <v>385149</v>
      </c>
      <c r="AE29" s="3" t="s">
        <v>14</v>
      </c>
      <c r="AF29" s="2">
        <f t="shared" si="20"/>
        <v>6078.3054499774571</v>
      </c>
      <c r="AG29" s="2">
        <f t="shared" si="15"/>
        <v>6963.940390473289</v>
      </c>
      <c r="AH29" s="2">
        <f t="shared" si="15"/>
        <v>6941.8025306748468</v>
      </c>
      <c r="AI29" s="2">
        <f t="shared" si="15"/>
        <v>12287.425653887492</v>
      </c>
      <c r="AJ29" s="2" t="str">
        <f t="shared" si="15"/>
        <v>N.A.</v>
      </c>
      <c r="AK29" s="2">
        <f t="shared" si="15"/>
        <v>12768.936185679422</v>
      </c>
      <c r="AL29" s="2" t="str">
        <f t="shared" si="15"/>
        <v>N.A.</v>
      </c>
      <c r="AM29" s="2">
        <f t="shared" si="15"/>
        <v>6184.8277423151785</v>
      </c>
      <c r="AN29" s="2">
        <f t="shared" si="15"/>
        <v>0</v>
      </c>
      <c r="AO29" s="2" t="str">
        <f t="shared" si="15"/>
        <v>N.A.</v>
      </c>
      <c r="AP29" s="15">
        <f t="shared" si="15"/>
        <v>5927.9612152553354</v>
      </c>
      <c r="AQ29" s="13">
        <f t="shared" si="15"/>
        <v>7324.9615151175331</v>
      </c>
      <c r="AR29" s="14">
        <f t="shared" si="15"/>
        <v>7027.5663470501049</v>
      </c>
    </row>
    <row r="30" spans="1:44" ht="15" customHeight="1" thickBot="1" x14ac:dyDescent="0.3">
      <c r="A30" s="3" t="s">
        <v>15</v>
      </c>
      <c r="B30" s="2">
        <v>30340714.000000004</v>
      </c>
      <c r="C30" s="2">
        <v>1998339</v>
      </c>
      <c r="D30" s="2">
        <v>2389580.0000000005</v>
      </c>
      <c r="E30" s="2"/>
      <c r="F30" s="2"/>
      <c r="G30" s="2">
        <v>23008297.000000004</v>
      </c>
      <c r="H30" s="2">
        <v>11987368</v>
      </c>
      <c r="I30" s="2"/>
      <c r="J30" s="2">
        <v>0</v>
      </c>
      <c r="K30" s="2"/>
      <c r="L30" s="1">
        <f t="shared" si="16"/>
        <v>44717662</v>
      </c>
      <c r="M30" s="13">
        <f t="shared" si="16"/>
        <v>25006636.000000004</v>
      </c>
      <c r="N30" s="14">
        <f t="shared" si="17"/>
        <v>69724298</v>
      </c>
      <c r="P30" s="3" t="s">
        <v>15</v>
      </c>
      <c r="Q30" s="2">
        <v>8614</v>
      </c>
      <c r="R30" s="2">
        <v>420</v>
      </c>
      <c r="S30" s="2">
        <v>582</v>
      </c>
      <c r="T30" s="2">
        <v>0</v>
      </c>
      <c r="U30" s="2">
        <v>0</v>
      </c>
      <c r="V30" s="2">
        <v>2221</v>
      </c>
      <c r="W30" s="2">
        <v>22498</v>
      </c>
      <c r="X30" s="2">
        <v>0</v>
      </c>
      <c r="Y30" s="2">
        <v>6121</v>
      </c>
      <c r="Z30" s="2">
        <v>0</v>
      </c>
      <c r="AA30" s="1">
        <f t="shared" si="18"/>
        <v>37815</v>
      </c>
      <c r="AB30" s="13">
        <f t="shared" si="18"/>
        <v>2641</v>
      </c>
      <c r="AC30" s="21">
        <f t="shared" si="19"/>
        <v>40456</v>
      </c>
      <c r="AE30" s="3" t="s">
        <v>15</v>
      </c>
      <c r="AF30" s="2">
        <f t="shared" si="20"/>
        <v>3522.2560947295106</v>
      </c>
      <c r="AG30" s="2">
        <f t="shared" si="15"/>
        <v>4757.95</v>
      </c>
      <c r="AH30" s="2">
        <f t="shared" si="15"/>
        <v>4105.8075601374576</v>
      </c>
      <c r="AI30" s="2" t="str">
        <f t="shared" si="15"/>
        <v>N.A.</v>
      </c>
      <c r="AJ30" s="2" t="str">
        <f t="shared" si="15"/>
        <v>N.A.</v>
      </c>
      <c r="AK30" s="2">
        <f t="shared" si="15"/>
        <v>10359.431337235481</v>
      </c>
      <c r="AL30" s="2">
        <f t="shared" si="15"/>
        <v>532.81927282425102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1182.5376702366787</v>
      </c>
      <c r="AQ30" s="13">
        <f t="shared" si="15"/>
        <v>9468.6240060583132</v>
      </c>
      <c r="AR30" s="14">
        <f t="shared" si="15"/>
        <v>1723.4600059323709</v>
      </c>
    </row>
    <row r="31" spans="1:44" ht="15" customHeight="1" thickBot="1" x14ac:dyDescent="0.3">
      <c r="A31" s="4" t="s">
        <v>16</v>
      </c>
      <c r="B31" s="2">
        <v>646199908.99999905</v>
      </c>
      <c r="C31" s="2">
        <v>1807005214.9999993</v>
      </c>
      <c r="D31" s="2">
        <v>241606287.00000006</v>
      </c>
      <c r="E31" s="2">
        <v>34294204.999999993</v>
      </c>
      <c r="F31" s="2">
        <v>106110613.99999999</v>
      </c>
      <c r="G31" s="2">
        <v>268925238.99999982</v>
      </c>
      <c r="H31" s="2">
        <v>357997652.99999994</v>
      </c>
      <c r="I31" s="2">
        <v>136616659.99999997</v>
      </c>
      <c r="J31" s="2">
        <v>0</v>
      </c>
      <c r="K31" s="2"/>
      <c r="L31" s="1">
        <f t="shared" ref="L31" si="21">B31+D31+F31+H31+J31</f>
        <v>1351914462.999999</v>
      </c>
      <c r="M31" s="13">
        <f t="shared" ref="M31" si="22">C31+E31+G31+I31+K31</f>
        <v>2246841318.999999</v>
      </c>
      <c r="N31" s="21">
        <f t="shared" ref="N31" si="23">L31+M31</f>
        <v>3598755781.9999981</v>
      </c>
      <c r="P31" s="4" t="s">
        <v>16</v>
      </c>
      <c r="Q31" s="2">
        <v>107591</v>
      </c>
      <c r="R31" s="2">
        <v>259680</v>
      </c>
      <c r="S31" s="2">
        <v>34130</v>
      </c>
      <c r="T31" s="2">
        <v>2791</v>
      </c>
      <c r="U31" s="2">
        <v>13191</v>
      </c>
      <c r="V31" s="2">
        <v>21480</v>
      </c>
      <c r="W31" s="2">
        <v>76292</v>
      </c>
      <c r="X31" s="2">
        <v>22089</v>
      </c>
      <c r="Y31" s="2">
        <v>12023</v>
      </c>
      <c r="Z31" s="2">
        <v>0</v>
      </c>
      <c r="AA31" s="1">
        <f t="shared" ref="AA31" si="24">Q31+S31+U31+W31+Y31</f>
        <v>243227</v>
      </c>
      <c r="AB31" s="13">
        <f t="shared" ref="AB31" si="25">R31+T31+V31+X31+Z31</f>
        <v>306040</v>
      </c>
      <c r="AC31" s="14">
        <f t="shared" ref="AC31" si="26">AA31+AB31</f>
        <v>549267</v>
      </c>
      <c r="AE31" s="4" t="s">
        <v>16</v>
      </c>
      <c r="AF31" s="2">
        <f t="shared" si="20"/>
        <v>6006.0777295498601</v>
      </c>
      <c r="AG31" s="2">
        <f t="shared" si="15"/>
        <v>6958.5844693468853</v>
      </c>
      <c r="AH31" s="2">
        <f t="shared" si="15"/>
        <v>7079.0004980955191</v>
      </c>
      <c r="AI31" s="2">
        <f t="shared" si="15"/>
        <v>12287.425653887492</v>
      </c>
      <c r="AJ31" s="2">
        <f t="shared" si="15"/>
        <v>8044.1675384732007</v>
      </c>
      <c r="AK31" s="2">
        <f t="shared" si="15"/>
        <v>12519.796973929228</v>
      </c>
      <c r="AL31" s="2">
        <f t="shared" si="15"/>
        <v>4692.4664840350224</v>
      </c>
      <c r="AM31" s="2">
        <f t="shared" si="15"/>
        <v>6184.8277423151785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5558.2417371426654</v>
      </c>
      <c r="AQ31" s="13">
        <f t="shared" ref="AQ31" si="28">IFERROR(M31/AB31, "N.A.")</f>
        <v>7341.658995556133</v>
      </c>
      <c r="AR31" s="14">
        <f t="shared" ref="AR31" si="29">IFERROR(N31/AC31, "N.A.")</f>
        <v>6551.924259057977</v>
      </c>
    </row>
    <row r="32" spans="1:44" ht="15" customHeight="1" thickBot="1" x14ac:dyDescent="0.3">
      <c r="A32" s="5" t="s">
        <v>0</v>
      </c>
      <c r="B32" s="44">
        <f>B31+C31</f>
        <v>2453205123.9999981</v>
      </c>
      <c r="C32" s="45"/>
      <c r="D32" s="44">
        <f>D31+E31</f>
        <v>275900492.00000006</v>
      </c>
      <c r="E32" s="45"/>
      <c r="F32" s="44">
        <f>F31+G31</f>
        <v>375035852.99999982</v>
      </c>
      <c r="G32" s="45"/>
      <c r="H32" s="44">
        <f>H31+I31</f>
        <v>494614312.99999988</v>
      </c>
      <c r="I32" s="45"/>
      <c r="J32" s="44">
        <f>J31+K31</f>
        <v>0</v>
      </c>
      <c r="K32" s="45"/>
      <c r="L32" s="44">
        <f>L31+M31</f>
        <v>3598755781.9999981</v>
      </c>
      <c r="M32" s="46"/>
      <c r="N32" s="22">
        <f>B32+D32+F32+H32+J32</f>
        <v>3598755781.9999981</v>
      </c>
      <c r="P32" s="5" t="s">
        <v>0</v>
      </c>
      <c r="Q32" s="44">
        <f>Q31+R31</f>
        <v>367271</v>
      </c>
      <c r="R32" s="45"/>
      <c r="S32" s="44">
        <f>S31+T31</f>
        <v>36921</v>
      </c>
      <c r="T32" s="45"/>
      <c r="U32" s="44">
        <f>U31+V31</f>
        <v>34671</v>
      </c>
      <c r="V32" s="45"/>
      <c r="W32" s="44">
        <f>W31+X31</f>
        <v>98381</v>
      </c>
      <c r="X32" s="45"/>
      <c r="Y32" s="44">
        <f>Y31+Z31</f>
        <v>12023</v>
      </c>
      <c r="Z32" s="45"/>
      <c r="AA32" s="44">
        <f>AA31+AB31</f>
        <v>549267</v>
      </c>
      <c r="AB32" s="45"/>
      <c r="AC32" s="23">
        <f>Q32+S32+U32+W32+Y32</f>
        <v>549267</v>
      </c>
      <c r="AE32" s="5" t="s">
        <v>0</v>
      </c>
      <c r="AF32" s="24">
        <f>IFERROR(B32/Q32,"N.A.")</f>
        <v>6679.5503157069252</v>
      </c>
      <c r="AG32" s="25"/>
      <c r="AH32" s="24">
        <f>IFERROR(D32/S32,"N.A.")</f>
        <v>7472.7253324666199</v>
      </c>
      <c r="AI32" s="25"/>
      <c r="AJ32" s="24">
        <f>IFERROR(F32/U32,"N.A.")</f>
        <v>10816.989789737816</v>
      </c>
      <c r="AK32" s="25"/>
      <c r="AL32" s="24">
        <f>IFERROR(H32/W32,"N.A.")</f>
        <v>5027.5389861863559</v>
      </c>
      <c r="AM32" s="25"/>
      <c r="AN32" s="24">
        <f>IFERROR(J32/Y32,"N.A.")</f>
        <v>0</v>
      </c>
      <c r="AO32" s="25"/>
      <c r="AP32" s="24">
        <f>IFERROR(L32/AA32,"N.A.")</f>
        <v>6551.924259057977</v>
      </c>
      <c r="AQ32" s="25"/>
      <c r="AR32" s="16">
        <f>IFERROR(N32/AC32, "N.A.")</f>
        <v>6551.924259057977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23946820.000000007</v>
      </c>
      <c r="C39" s="2"/>
      <c r="D39" s="2">
        <v>4420100</v>
      </c>
      <c r="E39" s="2"/>
      <c r="F39" s="2">
        <v>22284144.999999993</v>
      </c>
      <c r="G39" s="2"/>
      <c r="H39" s="2">
        <v>174611937</v>
      </c>
      <c r="I39" s="2"/>
      <c r="J39" s="2">
        <v>0</v>
      </c>
      <c r="K39" s="2"/>
      <c r="L39" s="1">
        <f>B39+D39+F39+H39+J39</f>
        <v>225263002</v>
      </c>
      <c r="M39" s="13">
        <f>C39+E39+G39+I39+K39</f>
        <v>0</v>
      </c>
      <c r="N39" s="14">
        <f>L39+M39</f>
        <v>225263002</v>
      </c>
      <c r="P39" s="3" t="s">
        <v>12</v>
      </c>
      <c r="Q39" s="2">
        <v>7527</v>
      </c>
      <c r="R39" s="2">
        <v>0</v>
      </c>
      <c r="S39" s="2">
        <v>590</v>
      </c>
      <c r="T39" s="2">
        <v>0</v>
      </c>
      <c r="U39" s="2">
        <v>3658</v>
      </c>
      <c r="V39" s="2">
        <v>0</v>
      </c>
      <c r="W39" s="2">
        <v>52070</v>
      </c>
      <c r="X39" s="2">
        <v>0</v>
      </c>
      <c r="Y39" s="2">
        <v>5719</v>
      </c>
      <c r="Z39" s="2">
        <v>0</v>
      </c>
      <c r="AA39" s="1">
        <f>Q39+S39+U39+W39+Y39</f>
        <v>69564</v>
      </c>
      <c r="AB39" s="13">
        <f>R39+T39+V39+X39+Z39</f>
        <v>0</v>
      </c>
      <c r="AC39" s="14">
        <f>AA39+AB39</f>
        <v>69564</v>
      </c>
      <c r="AE39" s="3" t="s">
        <v>12</v>
      </c>
      <c r="AF39" s="2">
        <f>IFERROR(B39/Q39, "N.A.")</f>
        <v>3181.4560914042791</v>
      </c>
      <c r="AG39" s="2" t="str">
        <f t="shared" ref="AG39:AR43" si="30">IFERROR(C39/R39, "N.A.")</f>
        <v>N.A.</v>
      </c>
      <c r="AH39" s="2">
        <f t="shared" si="30"/>
        <v>7491.6949152542375</v>
      </c>
      <c r="AI39" s="2" t="str">
        <f t="shared" si="30"/>
        <v>N.A.</v>
      </c>
      <c r="AJ39" s="2">
        <f t="shared" si="30"/>
        <v>6091.8931109896093</v>
      </c>
      <c r="AK39" s="2" t="str">
        <f t="shared" si="30"/>
        <v>N.A.</v>
      </c>
      <c r="AL39" s="2">
        <f t="shared" si="30"/>
        <v>3353.4076627616669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3238.212322465643</v>
      </c>
      <c r="AQ39" s="13" t="str">
        <f t="shared" si="30"/>
        <v>N.A.</v>
      </c>
      <c r="AR39" s="14">
        <f t="shared" si="30"/>
        <v>3238.212322465643</v>
      </c>
    </row>
    <row r="40" spans="1:44" ht="15" customHeight="1" thickBot="1" x14ac:dyDescent="0.3">
      <c r="A40" s="3" t="s">
        <v>13</v>
      </c>
      <c r="B40" s="2">
        <v>135315215</v>
      </c>
      <c r="C40" s="2">
        <v>3623179.9999999995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135315215</v>
      </c>
      <c r="M40" s="13">
        <f t="shared" si="31"/>
        <v>3623179.9999999995</v>
      </c>
      <c r="N40" s="14">
        <f t="shared" ref="N40:N42" si="32">L40+M40</f>
        <v>138938395</v>
      </c>
      <c r="P40" s="3" t="s">
        <v>13</v>
      </c>
      <c r="Q40" s="2">
        <v>31907</v>
      </c>
      <c r="R40" s="2">
        <v>439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31907</v>
      </c>
      <c r="AB40" s="13">
        <f t="shared" si="33"/>
        <v>439</v>
      </c>
      <c r="AC40" s="14">
        <f t="shared" ref="AC40:AC42" si="34">AA40+AB40</f>
        <v>32346</v>
      </c>
      <c r="AE40" s="3" t="s">
        <v>13</v>
      </c>
      <c r="AF40" s="2">
        <f t="shared" ref="AF40:AF43" si="35">IFERROR(B40/Q40, "N.A.")</f>
        <v>4240.925658946313</v>
      </c>
      <c r="AG40" s="2">
        <f t="shared" si="30"/>
        <v>8253.2574031890654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4240.925658946313</v>
      </c>
      <c r="AQ40" s="13">
        <f t="shared" si="30"/>
        <v>8253.2574031890654</v>
      </c>
      <c r="AR40" s="14">
        <f t="shared" si="30"/>
        <v>4295.3810362950599</v>
      </c>
    </row>
    <row r="41" spans="1:44" ht="15" customHeight="1" thickBot="1" x14ac:dyDescent="0.3">
      <c r="A41" s="3" t="s">
        <v>14</v>
      </c>
      <c r="B41" s="2">
        <v>194036769.00000003</v>
      </c>
      <c r="C41" s="2">
        <v>1023597011.9999996</v>
      </c>
      <c r="D41" s="2">
        <v>19612190</v>
      </c>
      <c r="E41" s="2">
        <v>11234050</v>
      </c>
      <c r="F41" s="2"/>
      <c r="G41" s="2">
        <v>105111509.99999999</v>
      </c>
      <c r="H41" s="2"/>
      <c r="I41" s="2">
        <v>58175559.999999993</v>
      </c>
      <c r="J41" s="2">
        <v>0</v>
      </c>
      <c r="K41" s="2"/>
      <c r="L41" s="1">
        <f t="shared" si="31"/>
        <v>213648959.00000003</v>
      </c>
      <c r="M41" s="13">
        <f t="shared" si="31"/>
        <v>1198118131.9999995</v>
      </c>
      <c r="N41" s="14">
        <f t="shared" si="32"/>
        <v>1411767090.9999995</v>
      </c>
      <c r="P41" s="3" t="s">
        <v>14</v>
      </c>
      <c r="Q41" s="2">
        <v>41440</v>
      </c>
      <c r="R41" s="2">
        <v>160726</v>
      </c>
      <c r="S41" s="2">
        <v>4688</v>
      </c>
      <c r="T41" s="2">
        <v>3019</v>
      </c>
      <c r="U41" s="2">
        <v>0</v>
      </c>
      <c r="V41" s="2">
        <v>7240</v>
      </c>
      <c r="W41" s="2">
        <v>0</v>
      </c>
      <c r="X41" s="2">
        <v>11182</v>
      </c>
      <c r="Y41" s="2">
        <v>11366</v>
      </c>
      <c r="Z41" s="2">
        <v>0</v>
      </c>
      <c r="AA41" s="1">
        <f t="shared" si="33"/>
        <v>57494</v>
      </c>
      <c r="AB41" s="13">
        <f t="shared" si="33"/>
        <v>182167</v>
      </c>
      <c r="AC41" s="14">
        <f t="shared" si="34"/>
        <v>239661</v>
      </c>
      <c r="AE41" s="3" t="s">
        <v>14</v>
      </c>
      <c r="AF41" s="2">
        <f t="shared" si="35"/>
        <v>4682.354464285715</v>
      </c>
      <c r="AG41" s="2">
        <f t="shared" si="30"/>
        <v>6368.5838756641715</v>
      </c>
      <c r="AH41" s="2">
        <f t="shared" si="30"/>
        <v>4183.4876279863483</v>
      </c>
      <c r="AI41" s="2">
        <f t="shared" si="30"/>
        <v>3721.1162636634649</v>
      </c>
      <c r="AJ41" s="2" t="str">
        <f t="shared" si="30"/>
        <v>N.A.</v>
      </c>
      <c r="AK41" s="2">
        <f t="shared" si="30"/>
        <v>14518.164364640881</v>
      </c>
      <c r="AL41" s="2" t="str">
        <f t="shared" si="30"/>
        <v>N.A.</v>
      </c>
      <c r="AM41" s="2">
        <f t="shared" si="30"/>
        <v>5202.6077624754062</v>
      </c>
      <c r="AN41" s="2">
        <f t="shared" si="30"/>
        <v>0</v>
      </c>
      <c r="AO41" s="2" t="str">
        <f t="shared" si="30"/>
        <v>N.A.</v>
      </c>
      <c r="AP41" s="15">
        <f t="shared" si="30"/>
        <v>3716.0218283646996</v>
      </c>
      <c r="AQ41" s="13">
        <f t="shared" si="30"/>
        <v>6577.0316907013867</v>
      </c>
      <c r="AR41" s="14">
        <f t="shared" si="30"/>
        <v>5890.6834695674288</v>
      </c>
    </row>
    <row r="42" spans="1:44" ht="15" customHeight="1" thickBot="1" x14ac:dyDescent="0.3">
      <c r="A42" s="3" t="s">
        <v>15</v>
      </c>
      <c r="B42" s="2">
        <v>3911710</v>
      </c>
      <c r="C42" s="2">
        <v>1584000</v>
      </c>
      <c r="D42" s="2"/>
      <c r="E42" s="2"/>
      <c r="F42" s="2"/>
      <c r="G42" s="2">
        <v>166600</v>
      </c>
      <c r="H42" s="2">
        <v>419249.99999999994</v>
      </c>
      <c r="I42" s="2"/>
      <c r="J42" s="2">
        <v>0</v>
      </c>
      <c r="K42" s="2"/>
      <c r="L42" s="1">
        <f t="shared" si="31"/>
        <v>4330960</v>
      </c>
      <c r="M42" s="13">
        <f t="shared" si="31"/>
        <v>1750600</v>
      </c>
      <c r="N42" s="14">
        <f t="shared" si="32"/>
        <v>6081560</v>
      </c>
      <c r="P42" s="3" t="s">
        <v>15</v>
      </c>
      <c r="Q42" s="2">
        <v>930</v>
      </c>
      <c r="R42" s="2">
        <v>264</v>
      </c>
      <c r="S42" s="2">
        <v>0</v>
      </c>
      <c r="T42" s="2">
        <v>0</v>
      </c>
      <c r="U42" s="2">
        <v>0</v>
      </c>
      <c r="V42" s="2">
        <v>200</v>
      </c>
      <c r="W42" s="2">
        <v>2208</v>
      </c>
      <c r="X42" s="2">
        <v>0</v>
      </c>
      <c r="Y42" s="2">
        <v>2641</v>
      </c>
      <c r="Z42" s="2">
        <v>0</v>
      </c>
      <c r="AA42" s="1">
        <f t="shared" si="33"/>
        <v>5779</v>
      </c>
      <c r="AB42" s="13">
        <f t="shared" si="33"/>
        <v>464</v>
      </c>
      <c r="AC42" s="14">
        <f t="shared" si="34"/>
        <v>6243</v>
      </c>
      <c r="AE42" s="3" t="s">
        <v>15</v>
      </c>
      <c r="AF42" s="2">
        <f t="shared" si="35"/>
        <v>4206.1397849462364</v>
      </c>
      <c r="AG42" s="2">
        <f t="shared" si="30"/>
        <v>6000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833</v>
      </c>
      <c r="AL42" s="2">
        <f t="shared" si="30"/>
        <v>189.87771739130432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749.43069735248309</v>
      </c>
      <c r="AQ42" s="13">
        <f t="shared" si="30"/>
        <v>3772.844827586207</v>
      </c>
      <c r="AR42" s="14">
        <f t="shared" si="30"/>
        <v>974.14063751401568</v>
      </c>
    </row>
    <row r="43" spans="1:44" ht="15" customHeight="1" thickBot="1" x14ac:dyDescent="0.3">
      <c r="A43" s="4" t="s">
        <v>16</v>
      </c>
      <c r="B43" s="2">
        <v>357210513.99999976</v>
      </c>
      <c r="C43" s="2">
        <v>1028804192.0000005</v>
      </c>
      <c r="D43" s="2">
        <v>24032290</v>
      </c>
      <c r="E43" s="2">
        <v>11234050</v>
      </c>
      <c r="F43" s="2">
        <v>22284144.999999993</v>
      </c>
      <c r="G43" s="2">
        <v>105278109.99999999</v>
      </c>
      <c r="H43" s="2">
        <v>175031187.00000003</v>
      </c>
      <c r="I43" s="2">
        <v>58175559.999999993</v>
      </c>
      <c r="J43" s="2">
        <v>0</v>
      </c>
      <c r="K43" s="2"/>
      <c r="L43" s="1">
        <f t="shared" ref="L43" si="36">B43+D43+F43+H43+J43</f>
        <v>578558135.99999976</v>
      </c>
      <c r="M43" s="13">
        <f t="shared" ref="M43" si="37">C43+E43+G43+I43+K43</f>
        <v>1203491912.0000005</v>
      </c>
      <c r="N43" s="21">
        <f t="shared" ref="N43" si="38">L43+M43</f>
        <v>1782050048.0000002</v>
      </c>
      <c r="P43" s="4" t="s">
        <v>16</v>
      </c>
      <c r="Q43" s="2">
        <v>81804</v>
      </c>
      <c r="R43" s="2">
        <v>161429</v>
      </c>
      <c r="S43" s="2">
        <v>5278</v>
      </c>
      <c r="T43" s="2">
        <v>3019</v>
      </c>
      <c r="U43" s="2">
        <v>3658</v>
      </c>
      <c r="V43" s="2">
        <v>7440</v>
      </c>
      <c r="W43" s="2">
        <v>54278</v>
      </c>
      <c r="X43" s="2">
        <v>11182</v>
      </c>
      <c r="Y43" s="2">
        <v>19726</v>
      </c>
      <c r="Z43" s="2">
        <v>0</v>
      </c>
      <c r="AA43" s="1">
        <f t="shared" ref="AA43" si="39">Q43+S43+U43+W43+Y43</f>
        <v>164744</v>
      </c>
      <c r="AB43" s="13">
        <f t="shared" ref="AB43" si="40">R43+T43+V43+X43+Z43</f>
        <v>183070</v>
      </c>
      <c r="AC43" s="21">
        <f t="shared" ref="AC43" si="41">AA43+AB43</f>
        <v>347814</v>
      </c>
      <c r="AE43" s="4" t="s">
        <v>16</v>
      </c>
      <c r="AF43" s="2">
        <f t="shared" si="35"/>
        <v>4366.6631705051068</v>
      </c>
      <c r="AG43" s="2">
        <f t="shared" si="30"/>
        <v>6373.1063935228522</v>
      </c>
      <c r="AH43" s="2">
        <f t="shared" si="30"/>
        <v>4553.2948086396364</v>
      </c>
      <c r="AI43" s="2">
        <f t="shared" si="30"/>
        <v>3721.1162636634649</v>
      </c>
      <c r="AJ43" s="2">
        <f t="shared" si="30"/>
        <v>6091.8931109896093</v>
      </c>
      <c r="AK43" s="2">
        <f t="shared" si="30"/>
        <v>14150.283602150535</v>
      </c>
      <c r="AL43" s="2">
        <f t="shared" si="30"/>
        <v>3224.7169571465424</v>
      </c>
      <c r="AM43" s="2">
        <f t="shared" si="30"/>
        <v>5202.6077624754062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3511.8616520176743</v>
      </c>
      <c r="AQ43" s="13">
        <f t="shared" ref="AQ43" si="43">IFERROR(M43/AB43, "N.A.")</f>
        <v>6573.9439121647483</v>
      </c>
      <c r="AR43" s="14">
        <f t="shared" ref="AR43" si="44">IFERROR(N43/AC43, "N.A.")</f>
        <v>5123.5719321246424</v>
      </c>
    </row>
    <row r="44" spans="1:44" ht="15" customHeight="1" thickBot="1" x14ac:dyDescent="0.3">
      <c r="A44" s="5" t="s">
        <v>0</v>
      </c>
      <c r="B44" s="44">
        <f>B43+C43</f>
        <v>1386014706.0000002</v>
      </c>
      <c r="C44" s="45"/>
      <c r="D44" s="44">
        <f>D43+E43</f>
        <v>35266340</v>
      </c>
      <c r="E44" s="45"/>
      <c r="F44" s="44">
        <f>F43+G43</f>
        <v>127562254.99999997</v>
      </c>
      <c r="G44" s="45"/>
      <c r="H44" s="44">
        <f>H43+I43</f>
        <v>233206747.00000003</v>
      </c>
      <c r="I44" s="45"/>
      <c r="J44" s="44">
        <f>J43+K43</f>
        <v>0</v>
      </c>
      <c r="K44" s="45"/>
      <c r="L44" s="44">
        <f>L43+M43</f>
        <v>1782050048.0000002</v>
      </c>
      <c r="M44" s="46"/>
      <c r="N44" s="22">
        <f>B44+D44+F44+H44+J44</f>
        <v>1782050048.0000002</v>
      </c>
      <c r="P44" s="5" t="s">
        <v>0</v>
      </c>
      <c r="Q44" s="44">
        <f>Q43+R43</f>
        <v>243233</v>
      </c>
      <c r="R44" s="45"/>
      <c r="S44" s="44">
        <f>S43+T43</f>
        <v>8297</v>
      </c>
      <c r="T44" s="45"/>
      <c r="U44" s="44">
        <f>U43+V43</f>
        <v>11098</v>
      </c>
      <c r="V44" s="45"/>
      <c r="W44" s="44">
        <f>W43+X43</f>
        <v>65460</v>
      </c>
      <c r="X44" s="45"/>
      <c r="Y44" s="44">
        <f>Y43+Z43</f>
        <v>19726</v>
      </c>
      <c r="Z44" s="45"/>
      <c r="AA44" s="44">
        <f>AA43+AB43</f>
        <v>347814</v>
      </c>
      <c r="AB44" s="46"/>
      <c r="AC44" s="22">
        <f>Q44+S44+U44+W44+Y44</f>
        <v>347814</v>
      </c>
      <c r="AE44" s="5" t="s">
        <v>0</v>
      </c>
      <c r="AF44" s="24">
        <f>IFERROR(B44/Q44,"N.A.")</f>
        <v>5698.3004197621221</v>
      </c>
      <c r="AG44" s="25"/>
      <c r="AH44" s="24">
        <f>IFERROR(D44/S44,"N.A.")</f>
        <v>4250.492949258768</v>
      </c>
      <c r="AI44" s="25"/>
      <c r="AJ44" s="24">
        <f>IFERROR(F44/U44,"N.A.")</f>
        <v>11494.166065957828</v>
      </c>
      <c r="AK44" s="25"/>
      <c r="AL44" s="24">
        <f>IFERROR(H44/W44,"N.A.")</f>
        <v>3562.5839749465326</v>
      </c>
      <c r="AM44" s="25"/>
      <c r="AN44" s="24">
        <f>IFERROR(J44/Y44,"N.A.")</f>
        <v>0</v>
      </c>
      <c r="AO44" s="25"/>
      <c r="AP44" s="24">
        <f>IFERROR(L44/AA44,"N.A.")</f>
        <v>5123.5719321246424</v>
      </c>
      <c r="AQ44" s="25"/>
      <c r="AR44" s="16">
        <f>IFERROR(N44/AC44, "N.A.")</f>
        <v>5123.5719321246424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18224260</v>
      </c>
      <c r="C15" s="2"/>
      <c r="D15" s="2">
        <v>4696799.9999999991</v>
      </c>
      <c r="E15" s="2"/>
      <c r="F15" s="2">
        <v>6778950</v>
      </c>
      <c r="G15" s="2"/>
      <c r="H15" s="2">
        <v>14768324.000000002</v>
      </c>
      <c r="I15" s="2"/>
      <c r="J15" s="2">
        <v>0</v>
      </c>
      <c r="K15" s="2"/>
      <c r="L15" s="1">
        <f>B15+D15+F15+H15+J15</f>
        <v>44468334</v>
      </c>
      <c r="M15" s="13">
        <f>C15+E15+G15+I15+K15</f>
        <v>0</v>
      </c>
      <c r="N15" s="14">
        <f>L15+M15</f>
        <v>44468334</v>
      </c>
      <c r="P15" s="3" t="s">
        <v>12</v>
      </c>
      <c r="Q15" s="2">
        <v>3017</v>
      </c>
      <c r="R15" s="2">
        <v>0</v>
      </c>
      <c r="S15" s="2">
        <v>958</v>
      </c>
      <c r="T15" s="2">
        <v>0</v>
      </c>
      <c r="U15" s="2">
        <v>525</v>
      </c>
      <c r="V15" s="2">
        <v>0</v>
      </c>
      <c r="W15" s="2">
        <v>4801</v>
      </c>
      <c r="X15" s="2">
        <v>0</v>
      </c>
      <c r="Y15" s="2">
        <v>1550</v>
      </c>
      <c r="Z15" s="2">
        <v>0</v>
      </c>
      <c r="AA15" s="1">
        <f>Q15+S15+U15+W15+Y15</f>
        <v>10851</v>
      </c>
      <c r="AB15" s="13">
        <f>R15+T15+V15+X15+Z15</f>
        <v>0</v>
      </c>
      <c r="AC15" s="14">
        <f>AA15+AB15</f>
        <v>10851</v>
      </c>
      <c r="AE15" s="3" t="s">
        <v>12</v>
      </c>
      <c r="AF15" s="2">
        <f>IFERROR(B15/Q15, "N.A.")</f>
        <v>6040.5236990387803</v>
      </c>
      <c r="AG15" s="2" t="str">
        <f t="shared" ref="AG15:AR19" si="0">IFERROR(C15/R15, "N.A.")</f>
        <v>N.A.</v>
      </c>
      <c r="AH15" s="2">
        <f t="shared" si="0"/>
        <v>4902.7139874739032</v>
      </c>
      <c r="AI15" s="2" t="str">
        <f t="shared" si="0"/>
        <v>N.A.</v>
      </c>
      <c r="AJ15" s="2">
        <f t="shared" si="0"/>
        <v>12912.285714285714</v>
      </c>
      <c r="AK15" s="2" t="str">
        <f t="shared" si="0"/>
        <v>N.A.</v>
      </c>
      <c r="AL15" s="2">
        <f t="shared" si="0"/>
        <v>3076.0933138929395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4098.0862593309375</v>
      </c>
      <c r="AQ15" s="13" t="str">
        <f t="shared" si="0"/>
        <v>N.A.</v>
      </c>
      <c r="AR15" s="14">
        <f t="shared" si="0"/>
        <v>4098.0862593309375</v>
      </c>
    </row>
    <row r="16" spans="1:44" ht="15" customHeight="1" thickBot="1" x14ac:dyDescent="0.3">
      <c r="A16" s="3" t="s">
        <v>13</v>
      </c>
      <c r="B16" s="2">
        <v>2754364.9999999995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2754364.9999999995</v>
      </c>
      <c r="M16" s="13">
        <f t="shared" si="1"/>
        <v>0</v>
      </c>
      <c r="N16" s="14">
        <f t="shared" ref="N16:N18" si="2">L16+M16</f>
        <v>2754364.9999999995</v>
      </c>
      <c r="P16" s="3" t="s">
        <v>13</v>
      </c>
      <c r="Q16" s="2">
        <v>1270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1270</v>
      </c>
      <c r="AB16" s="13">
        <f t="shared" si="3"/>
        <v>0</v>
      </c>
      <c r="AC16" s="14">
        <f t="shared" ref="AC16:AC18" si="4">AA16+AB16</f>
        <v>1270</v>
      </c>
      <c r="AE16" s="3" t="s">
        <v>13</v>
      </c>
      <c r="AF16" s="2">
        <f t="shared" ref="AF16:AF19" si="5">IFERROR(B16/Q16, "N.A.")</f>
        <v>2168.7913385826769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2168.7913385826769</v>
      </c>
      <c r="AQ16" s="13" t="str">
        <f t="shared" si="0"/>
        <v>N.A.</v>
      </c>
      <c r="AR16" s="14">
        <f t="shared" si="0"/>
        <v>2168.7913385826769</v>
      </c>
    </row>
    <row r="17" spans="1:44" ht="15" customHeight="1" thickBot="1" x14ac:dyDescent="0.3">
      <c r="A17" s="3" t="s">
        <v>14</v>
      </c>
      <c r="B17" s="2">
        <v>24525863.999999996</v>
      </c>
      <c r="C17" s="2">
        <v>75703270.000000015</v>
      </c>
      <c r="D17" s="2">
        <v>4560000</v>
      </c>
      <c r="E17" s="2"/>
      <c r="F17" s="2"/>
      <c r="G17" s="2">
        <v>1438350</v>
      </c>
      <c r="H17" s="2"/>
      <c r="I17" s="2">
        <v>21335730</v>
      </c>
      <c r="J17" s="2">
        <v>0</v>
      </c>
      <c r="K17" s="2"/>
      <c r="L17" s="1">
        <f t="shared" si="1"/>
        <v>29085863.999999996</v>
      </c>
      <c r="M17" s="13">
        <f t="shared" si="1"/>
        <v>98477350.000000015</v>
      </c>
      <c r="N17" s="14">
        <f t="shared" si="2"/>
        <v>127563214.00000001</v>
      </c>
      <c r="P17" s="3" t="s">
        <v>14</v>
      </c>
      <c r="Q17" s="2">
        <v>5571</v>
      </c>
      <c r="R17" s="2">
        <v>12438</v>
      </c>
      <c r="S17" s="2">
        <v>456</v>
      </c>
      <c r="T17" s="2">
        <v>0</v>
      </c>
      <c r="U17" s="2">
        <v>0</v>
      </c>
      <c r="V17" s="2">
        <v>223</v>
      </c>
      <c r="W17" s="2">
        <v>0</v>
      </c>
      <c r="X17" s="2">
        <v>2765</v>
      </c>
      <c r="Y17" s="2">
        <v>1887</v>
      </c>
      <c r="Z17" s="2">
        <v>0</v>
      </c>
      <c r="AA17" s="1">
        <f t="shared" si="3"/>
        <v>7914</v>
      </c>
      <c r="AB17" s="13">
        <f t="shared" si="3"/>
        <v>15426</v>
      </c>
      <c r="AC17" s="14">
        <f t="shared" si="4"/>
        <v>23340</v>
      </c>
      <c r="AE17" s="3" t="s">
        <v>14</v>
      </c>
      <c r="AF17" s="2">
        <f t="shared" si="5"/>
        <v>4402.4168012924065</v>
      </c>
      <c r="AG17" s="2">
        <f t="shared" si="0"/>
        <v>6086.4503939540127</v>
      </c>
      <c r="AH17" s="2">
        <f t="shared" si="0"/>
        <v>10000</v>
      </c>
      <c r="AI17" s="2" t="str">
        <f t="shared" si="0"/>
        <v>N.A.</v>
      </c>
      <c r="AJ17" s="2" t="str">
        <f t="shared" si="0"/>
        <v>N.A.</v>
      </c>
      <c r="AK17" s="2">
        <f t="shared" si="0"/>
        <v>6450</v>
      </c>
      <c r="AL17" s="2" t="str">
        <f t="shared" si="0"/>
        <v>N.A.</v>
      </c>
      <c r="AM17" s="2">
        <f t="shared" si="0"/>
        <v>7716.3580470162751</v>
      </c>
      <c r="AN17" s="2">
        <f t="shared" si="0"/>
        <v>0</v>
      </c>
      <c r="AO17" s="2" t="str">
        <f t="shared" si="0"/>
        <v>N.A.</v>
      </c>
      <c r="AP17" s="15">
        <f t="shared" si="0"/>
        <v>3675.2418498862771</v>
      </c>
      <c r="AQ17" s="13">
        <f t="shared" si="0"/>
        <v>6383.8551795669655</v>
      </c>
      <c r="AR17" s="14">
        <f t="shared" si="0"/>
        <v>5465.4333333333343</v>
      </c>
    </row>
    <row r="18" spans="1:44" ht="15" customHeight="1" thickBot="1" x14ac:dyDescent="0.3">
      <c r="A18" s="3" t="s">
        <v>15</v>
      </c>
      <c r="B18" s="2">
        <v>6152010</v>
      </c>
      <c r="C18" s="2">
        <v>2380059</v>
      </c>
      <c r="D18" s="2">
        <v>402050</v>
      </c>
      <c r="E18" s="2"/>
      <c r="F18" s="2"/>
      <c r="G18" s="2"/>
      <c r="H18" s="2">
        <v>667192.00000000012</v>
      </c>
      <c r="I18" s="2"/>
      <c r="J18" s="2">
        <v>0</v>
      </c>
      <c r="K18" s="2"/>
      <c r="L18" s="1">
        <f t="shared" si="1"/>
        <v>7221252</v>
      </c>
      <c r="M18" s="13">
        <f t="shared" si="1"/>
        <v>2380059</v>
      </c>
      <c r="N18" s="14">
        <f t="shared" si="2"/>
        <v>9601311</v>
      </c>
      <c r="P18" s="3" t="s">
        <v>15</v>
      </c>
      <c r="Q18" s="2">
        <v>1667</v>
      </c>
      <c r="R18" s="2">
        <v>451</v>
      </c>
      <c r="S18" s="2">
        <v>187</v>
      </c>
      <c r="T18" s="2">
        <v>0</v>
      </c>
      <c r="U18" s="2">
        <v>0</v>
      </c>
      <c r="V18" s="2">
        <v>0</v>
      </c>
      <c r="W18" s="2">
        <v>7806</v>
      </c>
      <c r="X18" s="2">
        <v>0</v>
      </c>
      <c r="Y18" s="2">
        <v>3030</v>
      </c>
      <c r="Z18" s="2">
        <v>0</v>
      </c>
      <c r="AA18" s="1">
        <f t="shared" si="3"/>
        <v>12690</v>
      </c>
      <c r="AB18" s="13">
        <f t="shared" si="3"/>
        <v>451</v>
      </c>
      <c r="AC18" s="21">
        <f t="shared" si="4"/>
        <v>13141</v>
      </c>
      <c r="AE18" s="3" t="s">
        <v>15</v>
      </c>
      <c r="AF18" s="2">
        <f t="shared" si="5"/>
        <v>3690.4679064187162</v>
      </c>
      <c r="AG18" s="2">
        <f t="shared" si="0"/>
        <v>5277.292682926829</v>
      </c>
      <c r="AH18" s="2">
        <f t="shared" si="0"/>
        <v>2150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85.471688444786082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569.05059101654842</v>
      </c>
      <c r="AQ18" s="13">
        <f t="shared" si="0"/>
        <v>5277.292682926829</v>
      </c>
      <c r="AR18" s="14">
        <f t="shared" si="0"/>
        <v>730.63777490297537</v>
      </c>
    </row>
    <row r="19" spans="1:44" ht="15" customHeight="1" thickBot="1" x14ac:dyDescent="0.3">
      <c r="A19" s="4" t="s">
        <v>16</v>
      </c>
      <c r="B19" s="2">
        <v>51656498.999999978</v>
      </c>
      <c r="C19" s="2">
        <v>78083329.000000015</v>
      </c>
      <c r="D19" s="2">
        <v>9658850.0000000019</v>
      </c>
      <c r="E19" s="2"/>
      <c r="F19" s="2">
        <v>6778950</v>
      </c>
      <c r="G19" s="2">
        <v>1438350</v>
      </c>
      <c r="H19" s="2">
        <v>15435516</v>
      </c>
      <c r="I19" s="2">
        <v>21335730</v>
      </c>
      <c r="J19" s="2">
        <v>0</v>
      </c>
      <c r="K19" s="2"/>
      <c r="L19" s="1">
        <f t="shared" ref="L19" si="6">B19+D19+F19+H19+J19</f>
        <v>83529814.99999997</v>
      </c>
      <c r="M19" s="13">
        <f t="shared" ref="M19" si="7">C19+E19+G19+I19+K19</f>
        <v>100857409.00000001</v>
      </c>
      <c r="N19" s="21">
        <f t="shared" ref="N19" si="8">L19+M19</f>
        <v>184387224</v>
      </c>
      <c r="P19" s="4" t="s">
        <v>16</v>
      </c>
      <c r="Q19" s="2">
        <v>11525</v>
      </c>
      <c r="R19" s="2">
        <v>12889</v>
      </c>
      <c r="S19" s="2">
        <v>1601</v>
      </c>
      <c r="T19" s="2">
        <v>0</v>
      </c>
      <c r="U19" s="2">
        <v>525</v>
      </c>
      <c r="V19" s="2">
        <v>223</v>
      </c>
      <c r="W19" s="2">
        <v>12607</v>
      </c>
      <c r="X19" s="2">
        <v>2765</v>
      </c>
      <c r="Y19" s="2">
        <v>6467</v>
      </c>
      <c r="Z19" s="2">
        <v>0</v>
      </c>
      <c r="AA19" s="1">
        <f t="shared" ref="AA19" si="9">Q19+S19+U19+W19+Y19</f>
        <v>32725</v>
      </c>
      <c r="AB19" s="13">
        <f t="shared" ref="AB19" si="10">R19+T19+V19+X19+Z19</f>
        <v>15877</v>
      </c>
      <c r="AC19" s="14">
        <f t="shared" ref="AC19" si="11">AA19+AB19</f>
        <v>48602</v>
      </c>
      <c r="AE19" s="4" t="s">
        <v>16</v>
      </c>
      <c r="AF19" s="2">
        <f t="shared" si="5"/>
        <v>4482.1257266811263</v>
      </c>
      <c r="AG19" s="2">
        <f t="shared" si="0"/>
        <v>6058.1370936457452</v>
      </c>
      <c r="AH19" s="2">
        <f t="shared" si="0"/>
        <v>6033.0106183635244</v>
      </c>
      <c r="AI19" s="2" t="str">
        <f t="shared" si="0"/>
        <v>N.A.</v>
      </c>
      <c r="AJ19" s="2">
        <f t="shared" si="0"/>
        <v>12912.285714285714</v>
      </c>
      <c r="AK19" s="2">
        <f t="shared" si="0"/>
        <v>6450</v>
      </c>
      <c r="AL19" s="2">
        <f t="shared" si="0"/>
        <v>1224.3607519631951</v>
      </c>
      <c r="AM19" s="2">
        <f t="shared" si="0"/>
        <v>7716.3580470162751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2552.477158135981</v>
      </c>
      <c r="AQ19" s="13">
        <f t="shared" ref="AQ19" si="13">IFERROR(M19/AB19, "N.A.")</f>
        <v>6352.4223090004416</v>
      </c>
      <c r="AR19" s="14">
        <f t="shared" ref="AR19" si="14">IFERROR(N19/AC19, "N.A.")</f>
        <v>3793.8196782025429</v>
      </c>
    </row>
    <row r="20" spans="1:44" ht="15" customHeight="1" thickBot="1" x14ac:dyDescent="0.3">
      <c r="A20" s="5" t="s">
        <v>0</v>
      </c>
      <c r="B20" s="44">
        <f>B19+C19</f>
        <v>129739828</v>
      </c>
      <c r="C20" s="45"/>
      <c r="D20" s="44">
        <f>D19+E19</f>
        <v>9658850.0000000019</v>
      </c>
      <c r="E20" s="45"/>
      <c r="F20" s="44">
        <f>F19+G19</f>
        <v>8217300</v>
      </c>
      <c r="G20" s="45"/>
      <c r="H20" s="44">
        <f>H19+I19</f>
        <v>36771246</v>
      </c>
      <c r="I20" s="45"/>
      <c r="J20" s="44">
        <f>J19+K19</f>
        <v>0</v>
      </c>
      <c r="K20" s="45"/>
      <c r="L20" s="44">
        <f>L19+M19</f>
        <v>184387224</v>
      </c>
      <c r="M20" s="46"/>
      <c r="N20" s="22">
        <f>B20+D20+F20+H20+J20</f>
        <v>184387224</v>
      </c>
      <c r="P20" s="5" t="s">
        <v>0</v>
      </c>
      <c r="Q20" s="44">
        <f>Q19+R19</f>
        <v>24414</v>
      </c>
      <c r="R20" s="45"/>
      <c r="S20" s="44">
        <f>S19+T19</f>
        <v>1601</v>
      </c>
      <c r="T20" s="45"/>
      <c r="U20" s="44">
        <f>U19+V19</f>
        <v>748</v>
      </c>
      <c r="V20" s="45"/>
      <c r="W20" s="44">
        <f>W19+X19</f>
        <v>15372</v>
      </c>
      <c r="X20" s="45"/>
      <c r="Y20" s="44">
        <f>Y19+Z19</f>
        <v>6467</v>
      </c>
      <c r="Z20" s="45"/>
      <c r="AA20" s="44">
        <f>AA19+AB19</f>
        <v>48602</v>
      </c>
      <c r="AB20" s="45"/>
      <c r="AC20" s="23">
        <f>Q20+S20+U20+W20+Y20</f>
        <v>48602</v>
      </c>
      <c r="AE20" s="5" t="s">
        <v>0</v>
      </c>
      <c r="AF20" s="24">
        <f>IFERROR(B20/Q20,"N.A.")</f>
        <v>5314.1569591218149</v>
      </c>
      <c r="AG20" s="25"/>
      <c r="AH20" s="24">
        <f>IFERROR(D20/S20,"N.A.")</f>
        <v>6033.0106183635244</v>
      </c>
      <c r="AI20" s="25"/>
      <c r="AJ20" s="24">
        <f>IFERROR(F20/U20,"N.A.")</f>
        <v>10985.695187165775</v>
      </c>
      <c r="AK20" s="25"/>
      <c r="AL20" s="24">
        <f>IFERROR(H20/W20,"N.A.")</f>
        <v>2392.0925058548009</v>
      </c>
      <c r="AM20" s="25"/>
      <c r="AN20" s="24">
        <f>IFERROR(J20/Y20,"N.A.")</f>
        <v>0</v>
      </c>
      <c r="AO20" s="25"/>
      <c r="AP20" s="24">
        <f>IFERROR(L20/AA20,"N.A.")</f>
        <v>3793.8196782025429</v>
      </c>
      <c r="AQ20" s="25"/>
      <c r="AR20" s="16">
        <f>IFERROR(N20/AC20, "N.A.")</f>
        <v>3793.8196782025429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17262780</v>
      </c>
      <c r="C27" s="2"/>
      <c r="D27" s="2">
        <v>4696799.9999999991</v>
      </c>
      <c r="E27" s="2"/>
      <c r="F27" s="2">
        <v>6778950</v>
      </c>
      <c r="G27" s="2"/>
      <c r="H27" s="2">
        <v>5329724.0000000009</v>
      </c>
      <c r="I27" s="2"/>
      <c r="J27" s="2">
        <v>0</v>
      </c>
      <c r="K27" s="2"/>
      <c r="L27" s="1">
        <f>B27+D27+F27+H27+J27</f>
        <v>34068254</v>
      </c>
      <c r="M27" s="13">
        <f>C27+E27+G27+I27+K27</f>
        <v>0</v>
      </c>
      <c r="N27" s="14">
        <f>L27+M27</f>
        <v>34068254</v>
      </c>
      <c r="P27" s="3" t="s">
        <v>12</v>
      </c>
      <c r="Q27" s="2">
        <v>2673</v>
      </c>
      <c r="R27" s="2">
        <v>0</v>
      </c>
      <c r="S27" s="2">
        <v>958</v>
      </c>
      <c r="T27" s="2">
        <v>0</v>
      </c>
      <c r="U27" s="2">
        <v>525</v>
      </c>
      <c r="V27" s="2">
        <v>0</v>
      </c>
      <c r="W27" s="2">
        <v>1373</v>
      </c>
      <c r="X27" s="2">
        <v>0</v>
      </c>
      <c r="Y27" s="2">
        <v>577</v>
      </c>
      <c r="Z27" s="2">
        <v>0</v>
      </c>
      <c r="AA27" s="1">
        <f>Q27+S27+U27+W27+Y27</f>
        <v>6106</v>
      </c>
      <c r="AB27" s="13">
        <f>R27+T27+V27+X27+Z27</f>
        <v>0</v>
      </c>
      <c r="AC27" s="14">
        <f>AA27+AB27</f>
        <v>6106</v>
      </c>
      <c r="AE27" s="3" t="s">
        <v>12</v>
      </c>
      <c r="AF27" s="2">
        <f>IFERROR(B27/Q27, "N.A.")</f>
        <v>6458.2042648709312</v>
      </c>
      <c r="AG27" s="2" t="str">
        <f t="shared" ref="AG27:AR31" si="15">IFERROR(C27/R27, "N.A.")</f>
        <v>N.A.</v>
      </c>
      <c r="AH27" s="2">
        <f t="shared" si="15"/>
        <v>4902.7139874739032</v>
      </c>
      <c r="AI27" s="2" t="str">
        <f t="shared" si="15"/>
        <v>N.A.</v>
      </c>
      <c r="AJ27" s="2">
        <f t="shared" si="15"/>
        <v>12912.285714285714</v>
      </c>
      <c r="AK27" s="2" t="str">
        <f t="shared" si="15"/>
        <v>N.A.</v>
      </c>
      <c r="AL27" s="2">
        <f t="shared" si="15"/>
        <v>3881.8091769847056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5579.4716672125778</v>
      </c>
      <c r="AQ27" s="13" t="str">
        <f t="shared" si="15"/>
        <v>N.A.</v>
      </c>
      <c r="AR27" s="14">
        <f t="shared" si="15"/>
        <v>5579.4716672125778</v>
      </c>
    </row>
    <row r="28" spans="1:44" ht="15" customHeight="1" thickBot="1" x14ac:dyDescent="0.3">
      <c r="A28" s="3" t="s">
        <v>13</v>
      </c>
      <c r="B28" s="2">
        <v>147920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147920</v>
      </c>
      <c r="M28" s="13">
        <f t="shared" si="16"/>
        <v>0</v>
      </c>
      <c r="N28" s="14">
        <f t="shared" ref="N28:N30" si="17">L28+M28</f>
        <v>147920</v>
      </c>
      <c r="P28" s="3" t="s">
        <v>13</v>
      </c>
      <c r="Q28" s="2">
        <v>172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172</v>
      </c>
      <c r="AB28" s="13">
        <f t="shared" si="18"/>
        <v>0</v>
      </c>
      <c r="AC28" s="14">
        <f t="shared" ref="AC28:AC30" si="19">AA28+AB28</f>
        <v>172</v>
      </c>
      <c r="AE28" s="3" t="s">
        <v>13</v>
      </c>
      <c r="AF28" s="2">
        <f t="shared" ref="AF28:AF31" si="20">IFERROR(B28/Q28, "N.A.")</f>
        <v>860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860</v>
      </c>
      <c r="AQ28" s="13" t="str">
        <f t="shared" si="15"/>
        <v>N.A.</v>
      </c>
      <c r="AR28" s="14">
        <f t="shared" si="15"/>
        <v>860</v>
      </c>
    </row>
    <row r="29" spans="1:44" ht="15" customHeight="1" thickBot="1" x14ac:dyDescent="0.3">
      <c r="A29" s="3" t="s">
        <v>14</v>
      </c>
      <c r="B29" s="2">
        <v>15558379.999999994</v>
      </c>
      <c r="C29" s="2">
        <v>45149589.999999993</v>
      </c>
      <c r="D29" s="2">
        <v>2280000</v>
      </c>
      <c r="E29" s="2"/>
      <c r="F29" s="2"/>
      <c r="G29" s="2">
        <v>1438350</v>
      </c>
      <c r="H29" s="2"/>
      <c r="I29" s="2">
        <v>10460190</v>
      </c>
      <c r="J29" s="2">
        <v>0</v>
      </c>
      <c r="K29" s="2"/>
      <c r="L29" s="1">
        <f t="shared" si="16"/>
        <v>17838379.999999993</v>
      </c>
      <c r="M29" s="13">
        <f t="shared" si="16"/>
        <v>57048129.999999993</v>
      </c>
      <c r="N29" s="14">
        <f t="shared" si="17"/>
        <v>74886509.999999985</v>
      </c>
      <c r="P29" s="3" t="s">
        <v>14</v>
      </c>
      <c r="Q29" s="2">
        <v>3575</v>
      </c>
      <c r="R29" s="2">
        <v>7007</v>
      </c>
      <c r="S29" s="2">
        <v>228</v>
      </c>
      <c r="T29" s="2">
        <v>0</v>
      </c>
      <c r="U29" s="2">
        <v>0</v>
      </c>
      <c r="V29" s="2">
        <v>223</v>
      </c>
      <c r="W29" s="2">
        <v>0</v>
      </c>
      <c r="X29" s="2">
        <v>1658</v>
      </c>
      <c r="Y29" s="2">
        <v>446</v>
      </c>
      <c r="Z29" s="2">
        <v>0</v>
      </c>
      <c r="AA29" s="1">
        <f t="shared" si="18"/>
        <v>4249</v>
      </c>
      <c r="AB29" s="13">
        <f t="shared" si="18"/>
        <v>8888</v>
      </c>
      <c r="AC29" s="14">
        <f t="shared" si="19"/>
        <v>13137</v>
      </c>
      <c r="AE29" s="3" t="s">
        <v>14</v>
      </c>
      <c r="AF29" s="2">
        <f t="shared" si="20"/>
        <v>4351.9944055944043</v>
      </c>
      <c r="AG29" s="2">
        <f t="shared" si="15"/>
        <v>6443.4979306407868</v>
      </c>
      <c r="AH29" s="2">
        <f t="shared" si="15"/>
        <v>10000</v>
      </c>
      <c r="AI29" s="2" t="str">
        <f t="shared" si="15"/>
        <v>N.A.</v>
      </c>
      <c r="AJ29" s="2" t="str">
        <f t="shared" si="15"/>
        <v>N.A.</v>
      </c>
      <c r="AK29" s="2">
        <f t="shared" si="15"/>
        <v>6450</v>
      </c>
      <c r="AL29" s="2" t="str">
        <f t="shared" si="15"/>
        <v>N.A.</v>
      </c>
      <c r="AM29" s="2">
        <f t="shared" si="15"/>
        <v>6308.9203860072375</v>
      </c>
      <c r="AN29" s="2">
        <f t="shared" si="15"/>
        <v>0</v>
      </c>
      <c r="AO29" s="2" t="str">
        <f t="shared" si="15"/>
        <v>N.A.</v>
      </c>
      <c r="AP29" s="15">
        <f t="shared" si="15"/>
        <v>4198.253706754529</v>
      </c>
      <c r="AQ29" s="13">
        <f t="shared" si="15"/>
        <v>6418.5564806480643</v>
      </c>
      <c r="AR29" s="14">
        <f t="shared" si="15"/>
        <v>5700.4270381365595</v>
      </c>
    </row>
    <row r="30" spans="1:44" ht="15" customHeight="1" thickBot="1" x14ac:dyDescent="0.3">
      <c r="A30" s="3" t="s">
        <v>15</v>
      </c>
      <c r="B30" s="2">
        <v>3633500</v>
      </c>
      <c r="C30" s="2">
        <v>796059</v>
      </c>
      <c r="D30" s="2">
        <v>402050</v>
      </c>
      <c r="E30" s="2"/>
      <c r="F30" s="2"/>
      <c r="G30" s="2"/>
      <c r="H30" s="2">
        <v>667192.00000000012</v>
      </c>
      <c r="I30" s="2"/>
      <c r="J30" s="2">
        <v>0</v>
      </c>
      <c r="K30" s="2"/>
      <c r="L30" s="1">
        <f t="shared" si="16"/>
        <v>4702742</v>
      </c>
      <c r="M30" s="13">
        <f t="shared" si="16"/>
        <v>796059</v>
      </c>
      <c r="N30" s="14">
        <f t="shared" si="17"/>
        <v>5498801</v>
      </c>
      <c r="P30" s="3" t="s">
        <v>15</v>
      </c>
      <c r="Q30" s="2">
        <v>845</v>
      </c>
      <c r="R30" s="2">
        <v>187</v>
      </c>
      <c r="S30" s="2">
        <v>187</v>
      </c>
      <c r="T30" s="2">
        <v>0</v>
      </c>
      <c r="U30" s="2">
        <v>0</v>
      </c>
      <c r="V30" s="2">
        <v>0</v>
      </c>
      <c r="W30" s="2">
        <v>7619</v>
      </c>
      <c r="X30" s="2">
        <v>0</v>
      </c>
      <c r="Y30" s="2">
        <v>2453</v>
      </c>
      <c r="Z30" s="2">
        <v>0</v>
      </c>
      <c r="AA30" s="1">
        <f t="shared" si="18"/>
        <v>11104</v>
      </c>
      <c r="AB30" s="13">
        <f t="shared" si="18"/>
        <v>187</v>
      </c>
      <c r="AC30" s="21">
        <f t="shared" si="19"/>
        <v>11291</v>
      </c>
      <c r="AE30" s="3" t="s">
        <v>15</v>
      </c>
      <c r="AF30" s="2">
        <f t="shared" si="20"/>
        <v>4300</v>
      </c>
      <c r="AG30" s="2">
        <f t="shared" si="15"/>
        <v>4257</v>
      </c>
      <c r="AH30" s="2">
        <f t="shared" si="15"/>
        <v>2150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87.569497309358198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423.51783141210376</v>
      </c>
      <c r="AQ30" s="13">
        <f t="shared" si="15"/>
        <v>4257</v>
      </c>
      <c r="AR30" s="14">
        <f t="shared" si="15"/>
        <v>487.0074395536268</v>
      </c>
    </row>
    <row r="31" spans="1:44" ht="15" customHeight="1" thickBot="1" x14ac:dyDescent="0.3">
      <c r="A31" s="4" t="s">
        <v>16</v>
      </c>
      <c r="B31" s="2">
        <v>36602579.999999993</v>
      </c>
      <c r="C31" s="2">
        <v>45945649</v>
      </c>
      <c r="D31" s="2">
        <v>7378850.0000000009</v>
      </c>
      <c r="E31" s="2"/>
      <c r="F31" s="2">
        <v>6778950</v>
      </c>
      <c r="G31" s="2">
        <v>1438350</v>
      </c>
      <c r="H31" s="2">
        <v>5996916</v>
      </c>
      <c r="I31" s="2">
        <v>10460190</v>
      </c>
      <c r="J31" s="2">
        <v>0</v>
      </c>
      <c r="K31" s="2"/>
      <c r="L31" s="1">
        <f t="shared" ref="L31" si="21">B31+D31+F31+H31+J31</f>
        <v>56757295.999999993</v>
      </c>
      <c r="M31" s="13">
        <f t="shared" ref="M31" si="22">C31+E31+G31+I31+K31</f>
        <v>57844189</v>
      </c>
      <c r="N31" s="21">
        <f t="shared" ref="N31" si="23">L31+M31</f>
        <v>114601485</v>
      </c>
      <c r="P31" s="4" t="s">
        <v>16</v>
      </c>
      <c r="Q31" s="2">
        <v>7265</v>
      </c>
      <c r="R31" s="2">
        <v>7194</v>
      </c>
      <c r="S31" s="2">
        <v>1373</v>
      </c>
      <c r="T31" s="2">
        <v>0</v>
      </c>
      <c r="U31" s="2">
        <v>525</v>
      </c>
      <c r="V31" s="2">
        <v>223</v>
      </c>
      <c r="W31" s="2">
        <v>8992</v>
      </c>
      <c r="X31" s="2">
        <v>1658</v>
      </c>
      <c r="Y31" s="2">
        <v>3476</v>
      </c>
      <c r="Z31" s="2">
        <v>0</v>
      </c>
      <c r="AA31" s="1">
        <f t="shared" ref="AA31" si="24">Q31+S31+U31+W31+Y31</f>
        <v>21631</v>
      </c>
      <c r="AB31" s="13">
        <f t="shared" ref="AB31" si="25">R31+T31+V31+X31+Z31</f>
        <v>9075</v>
      </c>
      <c r="AC31" s="14">
        <f t="shared" ref="AC31" si="26">AA31+AB31</f>
        <v>30706</v>
      </c>
      <c r="AE31" s="4" t="s">
        <v>16</v>
      </c>
      <c r="AF31" s="2">
        <f t="shared" si="20"/>
        <v>5038.2078458362002</v>
      </c>
      <c r="AG31" s="2">
        <f t="shared" si="15"/>
        <v>6386.6623575201556</v>
      </c>
      <c r="AH31" s="2">
        <f t="shared" si="15"/>
        <v>5374.2534595775678</v>
      </c>
      <c r="AI31" s="2" t="str">
        <f t="shared" si="15"/>
        <v>N.A.</v>
      </c>
      <c r="AJ31" s="2">
        <f t="shared" si="15"/>
        <v>12912.285714285714</v>
      </c>
      <c r="AK31" s="2">
        <f t="shared" si="15"/>
        <v>6450</v>
      </c>
      <c r="AL31" s="2">
        <f t="shared" si="15"/>
        <v>666.91681494661918</v>
      </c>
      <c r="AM31" s="2">
        <f t="shared" si="15"/>
        <v>6308.9203860072375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2623.8868290878827</v>
      </c>
      <c r="AQ31" s="13">
        <f t="shared" ref="AQ31" si="28">IFERROR(M31/AB31, "N.A.")</f>
        <v>6374.015316804408</v>
      </c>
      <c r="AR31" s="14">
        <f t="shared" ref="AR31" si="29">IFERROR(N31/AC31, "N.A.")</f>
        <v>3732.2179704292321</v>
      </c>
    </row>
    <row r="32" spans="1:44" ht="15" customHeight="1" thickBot="1" x14ac:dyDescent="0.3">
      <c r="A32" s="5" t="s">
        <v>0</v>
      </c>
      <c r="B32" s="44">
        <f>B31+C31</f>
        <v>82548229</v>
      </c>
      <c r="C32" s="45"/>
      <c r="D32" s="44">
        <f>D31+E31</f>
        <v>7378850.0000000009</v>
      </c>
      <c r="E32" s="45"/>
      <c r="F32" s="44">
        <f>F31+G31</f>
        <v>8217300</v>
      </c>
      <c r="G32" s="45"/>
      <c r="H32" s="44">
        <f>H31+I31</f>
        <v>16457106</v>
      </c>
      <c r="I32" s="45"/>
      <c r="J32" s="44">
        <f>J31+K31</f>
        <v>0</v>
      </c>
      <c r="K32" s="45"/>
      <c r="L32" s="44">
        <f>L31+M31</f>
        <v>114601485</v>
      </c>
      <c r="M32" s="46"/>
      <c r="N32" s="22">
        <f>B32+D32+F32+H32+J32</f>
        <v>114601485</v>
      </c>
      <c r="P32" s="5" t="s">
        <v>0</v>
      </c>
      <c r="Q32" s="44">
        <f>Q31+R31</f>
        <v>14459</v>
      </c>
      <c r="R32" s="45"/>
      <c r="S32" s="44">
        <f>S31+T31</f>
        <v>1373</v>
      </c>
      <c r="T32" s="45"/>
      <c r="U32" s="44">
        <f>U31+V31</f>
        <v>748</v>
      </c>
      <c r="V32" s="45"/>
      <c r="W32" s="44">
        <f>W31+X31</f>
        <v>10650</v>
      </c>
      <c r="X32" s="45"/>
      <c r="Y32" s="44">
        <f>Y31+Z31</f>
        <v>3476</v>
      </c>
      <c r="Z32" s="45"/>
      <c r="AA32" s="44">
        <f>AA31+AB31</f>
        <v>30706</v>
      </c>
      <c r="AB32" s="45"/>
      <c r="AC32" s="23">
        <f>Q32+S32+U32+W32+Y32</f>
        <v>30706</v>
      </c>
      <c r="AE32" s="5" t="s">
        <v>0</v>
      </c>
      <c r="AF32" s="24">
        <f>IFERROR(B32/Q32,"N.A.")</f>
        <v>5709.1243516149116</v>
      </c>
      <c r="AG32" s="25"/>
      <c r="AH32" s="24">
        <f>IFERROR(D32/S32,"N.A.")</f>
        <v>5374.2534595775678</v>
      </c>
      <c r="AI32" s="25"/>
      <c r="AJ32" s="24">
        <f>IFERROR(F32/U32,"N.A.")</f>
        <v>10985.695187165775</v>
      </c>
      <c r="AK32" s="25"/>
      <c r="AL32" s="24">
        <f>IFERROR(H32/W32,"N.A.")</f>
        <v>1545.2681690140846</v>
      </c>
      <c r="AM32" s="25"/>
      <c r="AN32" s="24">
        <f>IFERROR(J32/Y32,"N.A.")</f>
        <v>0</v>
      </c>
      <c r="AO32" s="25"/>
      <c r="AP32" s="24">
        <f>IFERROR(L32/AA32,"N.A.")</f>
        <v>3732.2179704292321</v>
      </c>
      <c r="AQ32" s="25"/>
      <c r="AR32" s="16">
        <f>IFERROR(N32/AC32, "N.A.")</f>
        <v>3732.2179704292321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961480</v>
      </c>
      <c r="C39" s="2"/>
      <c r="D39" s="2"/>
      <c r="E39" s="2"/>
      <c r="F39" s="2"/>
      <c r="G39" s="2"/>
      <c r="H39" s="2">
        <v>9438600</v>
      </c>
      <c r="I39" s="2"/>
      <c r="J39" s="2">
        <v>0</v>
      </c>
      <c r="K39" s="2"/>
      <c r="L39" s="1">
        <f>B39+D39+F39+H39+J39</f>
        <v>10400080</v>
      </c>
      <c r="M39" s="13">
        <f>C39+E39+G39+I39+K39</f>
        <v>0</v>
      </c>
      <c r="N39" s="14">
        <f>L39+M39</f>
        <v>10400080</v>
      </c>
      <c r="P39" s="3" t="s">
        <v>12</v>
      </c>
      <c r="Q39" s="2">
        <v>344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3428</v>
      </c>
      <c r="X39" s="2">
        <v>0</v>
      </c>
      <c r="Y39" s="2">
        <v>973</v>
      </c>
      <c r="Z39" s="2">
        <v>0</v>
      </c>
      <c r="AA39" s="1">
        <f>Q39+S39+U39+W39+Y39</f>
        <v>4745</v>
      </c>
      <c r="AB39" s="13">
        <f>R39+T39+V39+X39+Z39</f>
        <v>0</v>
      </c>
      <c r="AC39" s="14">
        <f>AA39+AB39</f>
        <v>4745</v>
      </c>
      <c r="AE39" s="3" t="s">
        <v>12</v>
      </c>
      <c r="AF39" s="2">
        <f>IFERROR(B39/Q39, "N.A.")</f>
        <v>2795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2753.3838973162192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2191.7976817702847</v>
      </c>
      <c r="AQ39" s="13" t="str">
        <f t="shared" si="30"/>
        <v>N.A.</v>
      </c>
      <c r="AR39" s="14">
        <f t="shared" si="30"/>
        <v>2191.7976817702847</v>
      </c>
    </row>
    <row r="40" spans="1:44" ht="15" customHeight="1" thickBot="1" x14ac:dyDescent="0.3">
      <c r="A40" s="3" t="s">
        <v>13</v>
      </c>
      <c r="B40" s="2">
        <v>2606445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2606445</v>
      </c>
      <c r="M40" s="13">
        <f t="shared" si="31"/>
        <v>0</v>
      </c>
      <c r="N40" s="14">
        <f t="shared" ref="N40:N42" si="32">L40+M40</f>
        <v>2606445</v>
      </c>
      <c r="P40" s="3" t="s">
        <v>13</v>
      </c>
      <c r="Q40" s="2">
        <v>1098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1098</v>
      </c>
      <c r="AB40" s="13">
        <f t="shared" si="33"/>
        <v>0</v>
      </c>
      <c r="AC40" s="14">
        <f t="shared" ref="AC40:AC42" si="34">AA40+AB40</f>
        <v>1098</v>
      </c>
      <c r="AE40" s="3" t="s">
        <v>13</v>
      </c>
      <c r="AF40" s="2">
        <f t="shared" ref="AF40:AF43" si="35">IFERROR(B40/Q40, "N.A.")</f>
        <v>2373.811475409836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2373.811475409836</v>
      </c>
      <c r="AQ40" s="13" t="str">
        <f t="shared" si="30"/>
        <v>N.A.</v>
      </c>
      <c r="AR40" s="14">
        <f t="shared" si="30"/>
        <v>2373.811475409836</v>
      </c>
    </row>
    <row r="41" spans="1:44" ht="15" customHeight="1" thickBot="1" x14ac:dyDescent="0.3">
      <c r="A41" s="3" t="s">
        <v>14</v>
      </c>
      <c r="B41" s="2">
        <v>8967484</v>
      </c>
      <c r="C41" s="2">
        <v>30553680.000000004</v>
      </c>
      <c r="D41" s="2">
        <v>2280000</v>
      </c>
      <c r="E41" s="2"/>
      <c r="F41" s="2"/>
      <c r="G41" s="2"/>
      <c r="H41" s="2"/>
      <c r="I41" s="2">
        <v>10875540</v>
      </c>
      <c r="J41" s="2">
        <v>0</v>
      </c>
      <c r="K41" s="2"/>
      <c r="L41" s="1">
        <f t="shared" si="31"/>
        <v>11247484</v>
      </c>
      <c r="M41" s="13">
        <f t="shared" si="31"/>
        <v>41429220</v>
      </c>
      <c r="N41" s="14">
        <f t="shared" si="32"/>
        <v>52676704</v>
      </c>
      <c r="P41" s="3" t="s">
        <v>14</v>
      </c>
      <c r="Q41" s="2">
        <v>1996</v>
      </c>
      <c r="R41" s="2">
        <v>5431</v>
      </c>
      <c r="S41" s="2">
        <v>228</v>
      </c>
      <c r="T41" s="2">
        <v>0</v>
      </c>
      <c r="U41" s="2">
        <v>0</v>
      </c>
      <c r="V41" s="2">
        <v>0</v>
      </c>
      <c r="W41" s="2">
        <v>0</v>
      </c>
      <c r="X41" s="2">
        <v>1107</v>
      </c>
      <c r="Y41" s="2">
        <v>1441</v>
      </c>
      <c r="Z41" s="2">
        <v>0</v>
      </c>
      <c r="AA41" s="1">
        <f t="shared" si="33"/>
        <v>3665</v>
      </c>
      <c r="AB41" s="13">
        <f t="shared" si="33"/>
        <v>6538</v>
      </c>
      <c r="AC41" s="14">
        <f t="shared" si="34"/>
        <v>10203</v>
      </c>
      <c r="AE41" s="3" t="s">
        <v>14</v>
      </c>
      <c r="AF41" s="2">
        <f t="shared" si="35"/>
        <v>4492.7274549098192</v>
      </c>
      <c r="AG41" s="2">
        <f t="shared" si="30"/>
        <v>5625.7926716995034</v>
      </c>
      <c r="AH41" s="2">
        <f t="shared" si="30"/>
        <v>10000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9824.3360433604339</v>
      </c>
      <c r="AN41" s="2">
        <f t="shared" si="30"/>
        <v>0</v>
      </c>
      <c r="AO41" s="2" t="str">
        <f t="shared" si="30"/>
        <v>N.A.</v>
      </c>
      <c r="AP41" s="15">
        <f t="shared" si="30"/>
        <v>3068.8905866302866</v>
      </c>
      <c r="AQ41" s="13">
        <f t="shared" si="30"/>
        <v>6336.6809421841544</v>
      </c>
      <c r="AR41" s="14">
        <f t="shared" si="30"/>
        <v>5162.8642556110944</v>
      </c>
    </row>
    <row r="42" spans="1:44" ht="15" customHeight="1" thickBot="1" x14ac:dyDescent="0.3">
      <c r="A42" s="3" t="s">
        <v>15</v>
      </c>
      <c r="B42" s="2">
        <v>2518510</v>
      </c>
      <c r="C42" s="2">
        <v>1584000</v>
      </c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31"/>
        <v>2518510</v>
      </c>
      <c r="M42" s="13">
        <f t="shared" si="31"/>
        <v>1584000</v>
      </c>
      <c r="N42" s="14">
        <f t="shared" si="32"/>
        <v>4102510</v>
      </c>
      <c r="P42" s="3" t="s">
        <v>15</v>
      </c>
      <c r="Q42" s="2">
        <v>822</v>
      </c>
      <c r="R42" s="2">
        <v>264</v>
      </c>
      <c r="S42" s="2">
        <v>0</v>
      </c>
      <c r="T42" s="2">
        <v>0</v>
      </c>
      <c r="U42" s="2">
        <v>0</v>
      </c>
      <c r="V42" s="2">
        <v>0</v>
      </c>
      <c r="W42" s="2">
        <v>187</v>
      </c>
      <c r="X42" s="2">
        <v>0</v>
      </c>
      <c r="Y42" s="2">
        <v>577</v>
      </c>
      <c r="Z42" s="2">
        <v>0</v>
      </c>
      <c r="AA42" s="1">
        <f t="shared" si="33"/>
        <v>1586</v>
      </c>
      <c r="AB42" s="13">
        <f t="shared" si="33"/>
        <v>264</v>
      </c>
      <c r="AC42" s="14">
        <f t="shared" si="34"/>
        <v>1850</v>
      </c>
      <c r="AE42" s="3" t="s">
        <v>15</v>
      </c>
      <c r="AF42" s="2">
        <f t="shared" si="35"/>
        <v>3063.880778588808</v>
      </c>
      <c r="AG42" s="2">
        <f t="shared" si="30"/>
        <v>6000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1587.9634300126104</v>
      </c>
      <c r="AQ42" s="13">
        <f t="shared" si="30"/>
        <v>6000</v>
      </c>
      <c r="AR42" s="14">
        <f t="shared" si="30"/>
        <v>2217.5729729729728</v>
      </c>
    </row>
    <row r="43" spans="1:44" ht="15" customHeight="1" thickBot="1" x14ac:dyDescent="0.3">
      <c r="A43" s="4" t="s">
        <v>16</v>
      </c>
      <c r="B43" s="2">
        <v>15053919</v>
      </c>
      <c r="C43" s="2">
        <v>32137680.000000004</v>
      </c>
      <c r="D43" s="2">
        <v>2280000</v>
      </c>
      <c r="E43" s="2"/>
      <c r="F43" s="2"/>
      <c r="G43" s="2"/>
      <c r="H43" s="2">
        <v>9438600</v>
      </c>
      <c r="I43" s="2">
        <v>10875540</v>
      </c>
      <c r="J43" s="2">
        <v>0</v>
      </c>
      <c r="K43" s="2"/>
      <c r="L43" s="1">
        <f t="shared" ref="L43" si="36">B43+D43+F43+H43+J43</f>
        <v>26772519</v>
      </c>
      <c r="M43" s="13">
        <f t="shared" ref="M43" si="37">C43+E43+G43+I43+K43</f>
        <v>43013220</v>
      </c>
      <c r="N43" s="21">
        <f t="shared" ref="N43" si="38">L43+M43</f>
        <v>69785739</v>
      </c>
      <c r="P43" s="4" t="s">
        <v>16</v>
      </c>
      <c r="Q43" s="2">
        <v>4260</v>
      </c>
      <c r="R43" s="2">
        <v>5695</v>
      </c>
      <c r="S43" s="2">
        <v>228</v>
      </c>
      <c r="T43" s="2">
        <v>0</v>
      </c>
      <c r="U43" s="2">
        <v>0</v>
      </c>
      <c r="V43" s="2">
        <v>0</v>
      </c>
      <c r="W43" s="2">
        <v>3615</v>
      </c>
      <c r="X43" s="2">
        <v>1107</v>
      </c>
      <c r="Y43" s="2">
        <v>2991</v>
      </c>
      <c r="Z43" s="2">
        <v>0</v>
      </c>
      <c r="AA43" s="1">
        <f t="shared" ref="AA43" si="39">Q43+S43+U43+W43+Y43</f>
        <v>11094</v>
      </c>
      <c r="AB43" s="13">
        <f t="shared" ref="AB43" si="40">R43+T43+V43+X43+Z43</f>
        <v>6802</v>
      </c>
      <c r="AC43" s="21">
        <f t="shared" ref="AC43" si="41">AA43+AB43</f>
        <v>17896</v>
      </c>
      <c r="AE43" s="4" t="s">
        <v>16</v>
      </c>
      <c r="AF43" s="2">
        <f t="shared" si="35"/>
        <v>3533.7838028169012</v>
      </c>
      <c r="AG43" s="2">
        <f t="shared" si="30"/>
        <v>5643.1395961369626</v>
      </c>
      <c r="AH43" s="2">
        <f t="shared" si="30"/>
        <v>10000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2610.9543568464728</v>
      </c>
      <c r="AM43" s="2">
        <f t="shared" si="30"/>
        <v>9824.3360433604339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2413.2431043807464</v>
      </c>
      <c r="AQ43" s="13">
        <f t="shared" ref="AQ43" si="43">IFERROR(M43/AB43, "N.A.")</f>
        <v>6323.6136430461629</v>
      </c>
      <c r="AR43" s="14">
        <f t="shared" ref="AR43" si="44">IFERROR(N43/AC43, "N.A.")</f>
        <v>3899.5160371032634</v>
      </c>
    </row>
    <row r="44" spans="1:44" ht="15" customHeight="1" thickBot="1" x14ac:dyDescent="0.3">
      <c r="A44" s="5" t="s">
        <v>0</v>
      </c>
      <c r="B44" s="44">
        <f>B43+C43</f>
        <v>47191599</v>
      </c>
      <c r="C44" s="45"/>
      <c r="D44" s="44">
        <f>D43+E43</f>
        <v>2280000</v>
      </c>
      <c r="E44" s="45"/>
      <c r="F44" s="44">
        <f>F43+G43</f>
        <v>0</v>
      </c>
      <c r="G44" s="45"/>
      <c r="H44" s="44">
        <f>H43+I43</f>
        <v>20314140</v>
      </c>
      <c r="I44" s="45"/>
      <c r="J44" s="44">
        <f>J43+K43</f>
        <v>0</v>
      </c>
      <c r="K44" s="45"/>
      <c r="L44" s="44">
        <f>L43+M43</f>
        <v>69785739</v>
      </c>
      <c r="M44" s="46"/>
      <c r="N44" s="22">
        <f>B44+D44+F44+H44+J44</f>
        <v>69785739</v>
      </c>
      <c r="P44" s="5" t="s">
        <v>0</v>
      </c>
      <c r="Q44" s="44">
        <f>Q43+R43</f>
        <v>9955</v>
      </c>
      <c r="R44" s="45"/>
      <c r="S44" s="44">
        <f>S43+T43</f>
        <v>228</v>
      </c>
      <c r="T44" s="45"/>
      <c r="U44" s="44">
        <f>U43+V43</f>
        <v>0</v>
      </c>
      <c r="V44" s="45"/>
      <c r="W44" s="44">
        <f>W43+X43</f>
        <v>4722</v>
      </c>
      <c r="X44" s="45"/>
      <c r="Y44" s="44">
        <f>Y43+Z43</f>
        <v>2991</v>
      </c>
      <c r="Z44" s="45"/>
      <c r="AA44" s="44">
        <f>AA43+AB43</f>
        <v>17896</v>
      </c>
      <c r="AB44" s="46"/>
      <c r="AC44" s="22">
        <f>Q44+S44+U44+W44+Y44</f>
        <v>17896</v>
      </c>
      <c r="AE44" s="5" t="s">
        <v>0</v>
      </c>
      <c r="AF44" s="24">
        <f>IFERROR(B44/Q44,"N.A.")</f>
        <v>4740.4921145153194</v>
      </c>
      <c r="AG44" s="25"/>
      <c r="AH44" s="24">
        <f>IFERROR(D44/S44,"N.A.")</f>
        <v>10000</v>
      </c>
      <c r="AI44" s="25"/>
      <c r="AJ44" s="24" t="str">
        <f>IFERROR(F44/U44,"N.A.")</f>
        <v>N.A.</v>
      </c>
      <c r="AK44" s="25"/>
      <c r="AL44" s="24">
        <f>IFERROR(H44/W44,"N.A.")</f>
        <v>4302.0203303684875</v>
      </c>
      <c r="AM44" s="25"/>
      <c r="AN44" s="24">
        <f>IFERROR(J44/Y44,"N.A.")</f>
        <v>0</v>
      </c>
      <c r="AO44" s="25"/>
      <c r="AP44" s="24">
        <f>IFERROR(L44/AA44,"N.A.")</f>
        <v>3899.5160371032634</v>
      </c>
      <c r="AQ44" s="25"/>
      <c r="AR44" s="16">
        <f>IFERROR(N44/AC44, "N.A.")</f>
        <v>3899.5160371032634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5841120</v>
      </c>
      <c r="C15" s="2"/>
      <c r="D15" s="2">
        <v>13237395</v>
      </c>
      <c r="E15" s="2"/>
      <c r="F15" s="2">
        <v>5449000</v>
      </c>
      <c r="G15" s="2"/>
      <c r="H15" s="2">
        <v>8570759.9999999981</v>
      </c>
      <c r="I15" s="2"/>
      <c r="J15" s="2">
        <v>0</v>
      </c>
      <c r="K15" s="2"/>
      <c r="L15" s="1">
        <f>B15+D15+F15+H15+J15</f>
        <v>33098275</v>
      </c>
      <c r="M15" s="13">
        <f>C15+E15+G15+I15+K15</f>
        <v>0</v>
      </c>
      <c r="N15" s="14">
        <f>L15+M15</f>
        <v>33098275</v>
      </c>
      <c r="P15" s="3" t="s">
        <v>12</v>
      </c>
      <c r="Q15" s="2">
        <v>961</v>
      </c>
      <c r="R15" s="2">
        <v>0</v>
      </c>
      <c r="S15" s="2">
        <v>1757</v>
      </c>
      <c r="T15" s="2">
        <v>0</v>
      </c>
      <c r="U15" s="2">
        <v>577</v>
      </c>
      <c r="V15" s="2">
        <v>0</v>
      </c>
      <c r="W15" s="2">
        <v>1000</v>
      </c>
      <c r="X15" s="2">
        <v>0</v>
      </c>
      <c r="Y15" s="2">
        <v>276</v>
      </c>
      <c r="Z15" s="2">
        <v>0</v>
      </c>
      <c r="AA15" s="1">
        <f>Q15+S15+U15+W15+Y15</f>
        <v>4571</v>
      </c>
      <c r="AB15" s="13">
        <f>R15+T15+V15+X15+Z15</f>
        <v>0</v>
      </c>
      <c r="AC15" s="14">
        <f>AA15+AB15</f>
        <v>4571</v>
      </c>
      <c r="AE15" s="3" t="s">
        <v>12</v>
      </c>
      <c r="AF15" s="2">
        <f>IFERROR(B15/Q15, "N.A.")</f>
        <v>6078.168574401665</v>
      </c>
      <c r="AG15" s="2" t="str">
        <f t="shared" ref="AG15:AR19" si="0">IFERROR(C15/R15, "N.A.")</f>
        <v>N.A.</v>
      </c>
      <c r="AH15" s="2">
        <f t="shared" si="0"/>
        <v>7534.0893568582815</v>
      </c>
      <c r="AI15" s="2" t="str">
        <f t="shared" si="0"/>
        <v>N.A.</v>
      </c>
      <c r="AJ15" s="2">
        <f t="shared" si="0"/>
        <v>9443.6741767764306</v>
      </c>
      <c r="AK15" s="2" t="str">
        <f t="shared" si="0"/>
        <v>N.A.</v>
      </c>
      <c r="AL15" s="2">
        <f t="shared" si="0"/>
        <v>8570.7599999999984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7240.9264931087291</v>
      </c>
      <c r="AQ15" s="13" t="str">
        <f t="shared" si="0"/>
        <v>N.A.</v>
      </c>
      <c r="AR15" s="14">
        <f t="shared" si="0"/>
        <v>7240.9264931087291</v>
      </c>
    </row>
    <row r="16" spans="1:44" ht="15" customHeight="1" thickBot="1" x14ac:dyDescent="0.3">
      <c r="A16" s="3" t="s">
        <v>13</v>
      </c>
      <c r="B16" s="2">
        <v>595550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595550</v>
      </c>
      <c r="M16" s="13">
        <f t="shared" si="1"/>
        <v>0</v>
      </c>
      <c r="N16" s="14">
        <f t="shared" ref="N16:N18" si="2">L16+M16</f>
        <v>595550</v>
      </c>
      <c r="P16" s="3" t="s">
        <v>13</v>
      </c>
      <c r="Q16" s="2">
        <v>277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277</v>
      </c>
      <c r="AB16" s="13">
        <f t="shared" si="3"/>
        <v>0</v>
      </c>
      <c r="AC16" s="14">
        <f t="shared" ref="AC16:AC18" si="4">AA16+AB16</f>
        <v>277</v>
      </c>
      <c r="AE16" s="3" t="s">
        <v>13</v>
      </c>
      <c r="AF16" s="2">
        <f t="shared" ref="AF16:AF19" si="5">IFERROR(B16/Q16, "N.A.")</f>
        <v>2150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2150</v>
      </c>
      <c r="AQ16" s="13" t="str">
        <f t="shared" si="0"/>
        <v>N.A.</v>
      </c>
      <c r="AR16" s="14">
        <f t="shared" si="0"/>
        <v>2150</v>
      </c>
    </row>
    <row r="17" spans="1:44" ht="15" customHeight="1" thickBot="1" x14ac:dyDescent="0.3">
      <c r="A17" s="3" t="s">
        <v>14</v>
      </c>
      <c r="B17" s="2">
        <v>1315800</v>
      </c>
      <c r="C17" s="2">
        <v>28063330.000000004</v>
      </c>
      <c r="D17" s="2">
        <v>10784400</v>
      </c>
      <c r="E17" s="2"/>
      <c r="F17" s="2"/>
      <c r="G17" s="2">
        <v>0</v>
      </c>
      <c r="H17" s="2"/>
      <c r="I17" s="2"/>
      <c r="J17" s="2"/>
      <c r="K17" s="2"/>
      <c r="L17" s="1">
        <f t="shared" si="1"/>
        <v>12100200</v>
      </c>
      <c r="M17" s="13">
        <f t="shared" si="1"/>
        <v>28063330.000000004</v>
      </c>
      <c r="N17" s="14">
        <f t="shared" si="2"/>
        <v>40163530</v>
      </c>
      <c r="P17" s="3" t="s">
        <v>14</v>
      </c>
      <c r="Q17" s="2">
        <v>170</v>
      </c>
      <c r="R17" s="2">
        <v>3777</v>
      </c>
      <c r="S17" s="2">
        <v>760</v>
      </c>
      <c r="T17" s="2">
        <v>0</v>
      </c>
      <c r="U17" s="2">
        <v>0</v>
      </c>
      <c r="V17" s="2">
        <v>276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930</v>
      </c>
      <c r="AB17" s="13">
        <f t="shared" si="3"/>
        <v>4053</v>
      </c>
      <c r="AC17" s="14">
        <f t="shared" si="4"/>
        <v>4983</v>
      </c>
      <c r="AE17" s="3" t="s">
        <v>14</v>
      </c>
      <c r="AF17" s="2">
        <f t="shared" si="5"/>
        <v>7740</v>
      </c>
      <c r="AG17" s="2">
        <f t="shared" si="0"/>
        <v>7430.058247286207</v>
      </c>
      <c r="AH17" s="2">
        <f t="shared" si="0"/>
        <v>14190</v>
      </c>
      <c r="AI17" s="2" t="str">
        <f t="shared" si="0"/>
        <v>N.A.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13010.967741935483</v>
      </c>
      <c r="AQ17" s="13">
        <f t="shared" si="0"/>
        <v>6924.0883296323718</v>
      </c>
      <c r="AR17" s="14">
        <f t="shared" si="0"/>
        <v>8060.1103752759382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7752470</v>
      </c>
      <c r="C19" s="2">
        <v>28063330.000000004</v>
      </c>
      <c r="D19" s="2">
        <v>24021794.999999996</v>
      </c>
      <c r="E19" s="2"/>
      <c r="F19" s="2">
        <v>5449000</v>
      </c>
      <c r="G19" s="2">
        <v>0</v>
      </c>
      <c r="H19" s="2">
        <v>8570759.9999999981</v>
      </c>
      <c r="I19" s="2"/>
      <c r="J19" s="2">
        <v>0</v>
      </c>
      <c r="K19" s="2"/>
      <c r="L19" s="1">
        <f t="shared" ref="L19" si="6">B19+D19+F19+H19+J19</f>
        <v>45794025</v>
      </c>
      <c r="M19" s="13">
        <f t="shared" ref="M19" si="7">C19+E19+G19+I19+K19</f>
        <v>28063330.000000004</v>
      </c>
      <c r="N19" s="21">
        <f t="shared" ref="N19" si="8">L19+M19</f>
        <v>73857355</v>
      </c>
      <c r="P19" s="4" t="s">
        <v>16</v>
      </c>
      <c r="Q19" s="2">
        <v>1408</v>
      </c>
      <c r="R19" s="2">
        <v>3777</v>
      </c>
      <c r="S19" s="2">
        <v>2517</v>
      </c>
      <c r="T19" s="2">
        <v>0</v>
      </c>
      <c r="U19" s="2">
        <v>577</v>
      </c>
      <c r="V19" s="2">
        <v>276</v>
      </c>
      <c r="W19" s="2">
        <v>1000</v>
      </c>
      <c r="X19" s="2">
        <v>0</v>
      </c>
      <c r="Y19" s="2">
        <v>276</v>
      </c>
      <c r="Z19" s="2">
        <v>0</v>
      </c>
      <c r="AA19" s="1">
        <f t="shared" ref="AA19" si="9">Q19+S19+U19+W19+Y19</f>
        <v>5778</v>
      </c>
      <c r="AB19" s="13">
        <f t="shared" ref="AB19" si="10">R19+T19+V19+X19+Z19</f>
        <v>4053</v>
      </c>
      <c r="AC19" s="14">
        <f t="shared" ref="AC19" si="11">AA19+AB19</f>
        <v>9831</v>
      </c>
      <c r="AE19" s="4" t="s">
        <v>16</v>
      </c>
      <c r="AF19" s="2">
        <f t="shared" si="5"/>
        <v>5506.015625</v>
      </c>
      <c r="AG19" s="2">
        <f t="shared" si="0"/>
        <v>7430.058247286207</v>
      </c>
      <c r="AH19" s="2">
        <f t="shared" si="0"/>
        <v>9543.8200238379013</v>
      </c>
      <c r="AI19" s="2" t="str">
        <f t="shared" si="0"/>
        <v>N.A.</v>
      </c>
      <c r="AJ19" s="2">
        <f t="shared" si="0"/>
        <v>9443.6741767764306</v>
      </c>
      <c r="AK19" s="2">
        <f t="shared" si="0"/>
        <v>0</v>
      </c>
      <c r="AL19" s="2">
        <f t="shared" si="0"/>
        <v>8570.7599999999984</v>
      </c>
      <c r="AM19" s="2" t="str">
        <f t="shared" si="0"/>
        <v>N.A.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7925.5841121495323</v>
      </c>
      <c r="AQ19" s="13">
        <f t="shared" ref="AQ19" si="13">IFERROR(M19/AB19, "N.A.")</f>
        <v>6924.0883296323718</v>
      </c>
      <c r="AR19" s="14">
        <f t="shared" ref="AR19" si="14">IFERROR(N19/AC19, "N.A.")</f>
        <v>7512.7001322347678</v>
      </c>
    </row>
    <row r="20" spans="1:44" ht="15" customHeight="1" thickBot="1" x14ac:dyDescent="0.3">
      <c r="A20" s="5" t="s">
        <v>0</v>
      </c>
      <c r="B20" s="44">
        <f>B19+C19</f>
        <v>35815800</v>
      </c>
      <c r="C20" s="45"/>
      <c r="D20" s="44">
        <f>D19+E19</f>
        <v>24021794.999999996</v>
      </c>
      <c r="E20" s="45"/>
      <c r="F20" s="44">
        <f>F19+G19</f>
        <v>5449000</v>
      </c>
      <c r="G20" s="45"/>
      <c r="H20" s="44">
        <f>H19+I19</f>
        <v>8570759.9999999981</v>
      </c>
      <c r="I20" s="45"/>
      <c r="J20" s="44">
        <f>J19+K19</f>
        <v>0</v>
      </c>
      <c r="K20" s="45"/>
      <c r="L20" s="44">
        <f>L19+M19</f>
        <v>73857355</v>
      </c>
      <c r="M20" s="46"/>
      <c r="N20" s="22">
        <f>B20+D20+F20+H20+J20</f>
        <v>73857355</v>
      </c>
      <c r="P20" s="5" t="s">
        <v>0</v>
      </c>
      <c r="Q20" s="44">
        <f>Q19+R19</f>
        <v>5185</v>
      </c>
      <c r="R20" s="45"/>
      <c r="S20" s="44">
        <f>S19+T19</f>
        <v>2517</v>
      </c>
      <c r="T20" s="45"/>
      <c r="U20" s="44">
        <f>U19+V19</f>
        <v>853</v>
      </c>
      <c r="V20" s="45"/>
      <c r="W20" s="44">
        <f>W19+X19</f>
        <v>1000</v>
      </c>
      <c r="X20" s="45"/>
      <c r="Y20" s="44">
        <f>Y19+Z19</f>
        <v>276</v>
      </c>
      <c r="Z20" s="45"/>
      <c r="AA20" s="44">
        <f>AA19+AB19</f>
        <v>9831</v>
      </c>
      <c r="AB20" s="45"/>
      <c r="AC20" s="23">
        <f>Q20+S20+U20+W20+Y20</f>
        <v>9831</v>
      </c>
      <c r="AE20" s="5" t="s">
        <v>0</v>
      </c>
      <c r="AF20" s="24">
        <f>IFERROR(B20/Q20,"N.A.")</f>
        <v>6907.5795564127293</v>
      </c>
      <c r="AG20" s="25"/>
      <c r="AH20" s="24">
        <f>IFERROR(D20/S20,"N.A.")</f>
        <v>9543.8200238379013</v>
      </c>
      <c r="AI20" s="25"/>
      <c r="AJ20" s="24">
        <f>IFERROR(F20/U20,"N.A.")</f>
        <v>6388.0422039859322</v>
      </c>
      <c r="AK20" s="25"/>
      <c r="AL20" s="24">
        <f>IFERROR(H20/W20,"N.A.")</f>
        <v>8570.7599999999984</v>
      </c>
      <c r="AM20" s="25"/>
      <c r="AN20" s="24">
        <f>IFERROR(J20/Y20,"N.A.")</f>
        <v>0</v>
      </c>
      <c r="AO20" s="25"/>
      <c r="AP20" s="24">
        <f>IFERROR(L20/AA20,"N.A.")</f>
        <v>7512.7001322347678</v>
      </c>
      <c r="AQ20" s="25"/>
      <c r="AR20" s="16">
        <f>IFERROR(N20/AC20, "N.A.")</f>
        <v>7512.7001322347678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5841120</v>
      </c>
      <c r="C27" s="2"/>
      <c r="D27" s="2">
        <v>13237395</v>
      </c>
      <c r="E27" s="2"/>
      <c r="F27" s="2">
        <v>5449000</v>
      </c>
      <c r="G27" s="2"/>
      <c r="H27" s="2">
        <v>7856100</v>
      </c>
      <c r="I27" s="2"/>
      <c r="J27" s="2">
        <v>0</v>
      </c>
      <c r="K27" s="2"/>
      <c r="L27" s="1">
        <f>B27+D27+F27+H27+J27</f>
        <v>32383615</v>
      </c>
      <c r="M27" s="13">
        <f>C27+E27+G27+I27+K27</f>
        <v>0</v>
      </c>
      <c r="N27" s="14">
        <f>L27+M27</f>
        <v>32383615</v>
      </c>
      <c r="P27" s="3" t="s">
        <v>12</v>
      </c>
      <c r="Q27" s="2">
        <v>961</v>
      </c>
      <c r="R27" s="2">
        <v>0</v>
      </c>
      <c r="S27" s="2">
        <v>1757</v>
      </c>
      <c r="T27" s="2">
        <v>0</v>
      </c>
      <c r="U27" s="2">
        <v>577</v>
      </c>
      <c r="V27" s="2">
        <v>0</v>
      </c>
      <c r="W27" s="2">
        <v>723</v>
      </c>
      <c r="X27" s="2">
        <v>0</v>
      </c>
      <c r="Y27" s="2">
        <v>276</v>
      </c>
      <c r="Z27" s="2">
        <v>0</v>
      </c>
      <c r="AA27" s="1">
        <f>Q27+S27+U27+W27+Y27</f>
        <v>4294</v>
      </c>
      <c r="AB27" s="13">
        <f>R27+T27+V27+X27+Z27</f>
        <v>0</v>
      </c>
      <c r="AC27" s="14">
        <f>AA27+AB27</f>
        <v>4294</v>
      </c>
      <c r="AE27" s="3" t="s">
        <v>12</v>
      </c>
      <c r="AF27" s="2">
        <f>IFERROR(B27/Q27, "N.A.")</f>
        <v>6078.168574401665</v>
      </c>
      <c r="AG27" s="2" t="str">
        <f t="shared" ref="AG27:AR31" si="15">IFERROR(C27/R27, "N.A.")</f>
        <v>N.A.</v>
      </c>
      <c r="AH27" s="2">
        <f t="shared" si="15"/>
        <v>7534.0893568582815</v>
      </c>
      <c r="AI27" s="2" t="str">
        <f t="shared" si="15"/>
        <v>N.A.</v>
      </c>
      <c r="AJ27" s="2">
        <f t="shared" si="15"/>
        <v>9443.6741767764306</v>
      </c>
      <c r="AK27" s="2" t="str">
        <f t="shared" si="15"/>
        <v>N.A.</v>
      </c>
      <c r="AL27" s="2">
        <f t="shared" si="15"/>
        <v>10865.975103734439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7541.5964136003722</v>
      </c>
      <c r="AQ27" s="13" t="str">
        <f t="shared" si="15"/>
        <v>N.A.</v>
      </c>
      <c r="AR27" s="14">
        <f t="shared" si="15"/>
        <v>7541.5964136003722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1315800</v>
      </c>
      <c r="C29" s="2">
        <v>20568730</v>
      </c>
      <c r="D29" s="2">
        <v>10784400</v>
      </c>
      <c r="E29" s="2"/>
      <c r="F29" s="2"/>
      <c r="G29" s="2">
        <v>0</v>
      </c>
      <c r="H29" s="2"/>
      <c r="I29" s="2"/>
      <c r="J29" s="2"/>
      <c r="K29" s="2"/>
      <c r="L29" s="1">
        <f t="shared" si="16"/>
        <v>12100200</v>
      </c>
      <c r="M29" s="13">
        <f t="shared" si="16"/>
        <v>20568730</v>
      </c>
      <c r="N29" s="14">
        <f t="shared" si="17"/>
        <v>32668930</v>
      </c>
      <c r="P29" s="3" t="s">
        <v>14</v>
      </c>
      <c r="Q29" s="2">
        <v>170</v>
      </c>
      <c r="R29" s="2">
        <v>2440</v>
      </c>
      <c r="S29" s="2">
        <v>760</v>
      </c>
      <c r="T29" s="2">
        <v>0</v>
      </c>
      <c r="U29" s="2">
        <v>0</v>
      </c>
      <c r="V29" s="2">
        <v>276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930</v>
      </c>
      <c r="AB29" s="13">
        <f t="shared" si="18"/>
        <v>2716</v>
      </c>
      <c r="AC29" s="14">
        <f t="shared" si="19"/>
        <v>3646</v>
      </c>
      <c r="AE29" s="3" t="s">
        <v>14</v>
      </c>
      <c r="AF29" s="2">
        <f t="shared" si="20"/>
        <v>7740</v>
      </c>
      <c r="AG29" s="2">
        <f t="shared" si="15"/>
        <v>8429.807377049181</v>
      </c>
      <c r="AH29" s="2">
        <f t="shared" si="15"/>
        <v>14190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13010.967741935483</v>
      </c>
      <c r="AQ29" s="13">
        <f t="shared" si="15"/>
        <v>7573.1701030927834</v>
      </c>
      <c r="AR29" s="14">
        <f t="shared" si="15"/>
        <v>8960.2111903455843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7156920</v>
      </c>
      <c r="C31" s="2">
        <v>20568730</v>
      </c>
      <c r="D31" s="2">
        <v>24021794.999999996</v>
      </c>
      <c r="E31" s="2"/>
      <c r="F31" s="2">
        <v>5449000</v>
      </c>
      <c r="G31" s="2">
        <v>0</v>
      </c>
      <c r="H31" s="2">
        <v>7856100</v>
      </c>
      <c r="I31" s="2"/>
      <c r="J31" s="2">
        <v>0</v>
      </c>
      <c r="K31" s="2"/>
      <c r="L31" s="1">
        <f t="shared" ref="L31" si="21">B31+D31+F31+H31+J31</f>
        <v>44483815</v>
      </c>
      <c r="M31" s="13">
        <f t="shared" ref="M31" si="22">C31+E31+G31+I31+K31</f>
        <v>20568730</v>
      </c>
      <c r="N31" s="21">
        <f t="shared" ref="N31" si="23">L31+M31</f>
        <v>65052545</v>
      </c>
      <c r="P31" s="4" t="s">
        <v>16</v>
      </c>
      <c r="Q31" s="2">
        <v>1131</v>
      </c>
      <c r="R31" s="2">
        <v>2440</v>
      </c>
      <c r="S31" s="2">
        <v>2517</v>
      </c>
      <c r="T31" s="2">
        <v>0</v>
      </c>
      <c r="U31" s="2">
        <v>577</v>
      </c>
      <c r="V31" s="2">
        <v>276</v>
      </c>
      <c r="W31" s="2">
        <v>723</v>
      </c>
      <c r="X31" s="2">
        <v>0</v>
      </c>
      <c r="Y31" s="2">
        <v>276</v>
      </c>
      <c r="Z31" s="2">
        <v>0</v>
      </c>
      <c r="AA31" s="1">
        <f t="shared" ref="AA31" si="24">Q31+S31+U31+W31+Y31</f>
        <v>5224</v>
      </c>
      <c r="AB31" s="13">
        <f t="shared" ref="AB31" si="25">R31+T31+V31+X31+Z31</f>
        <v>2716</v>
      </c>
      <c r="AC31" s="14">
        <f t="shared" ref="AC31" si="26">AA31+AB31</f>
        <v>7940</v>
      </c>
      <c r="AE31" s="4" t="s">
        <v>16</v>
      </c>
      <c r="AF31" s="2">
        <f t="shared" si="20"/>
        <v>6327.9575596816976</v>
      </c>
      <c r="AG31" s="2">
        <f t="shared" si="15"/>
        <v>8429.807377049181</v>
      </c>
      <c r="AH31" s="2">
        <f t="shared" si="15"/>
        <v>9543.8200238379013</v>
      </c>
      <c r="AI31" s="2" t="str">
        <f t="shared" si="15"/>
        <v>N.A.</v>
      </c>
      <c r="AJ31" s="2">
        <f t="shared" si="15"/>
        <v>9443.6741767764306</v>
      </c>
      <c r="AK31" s="2">
        <f t="shared" si="15"/>
        <v>0</v>
      </c>
      <c r="AL31" s="2">
        <f t="shared" si="15"/>
        <v>10865.975103734439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8515.2785222052062</v>
      </c>
      <c r="AQ31" s="13">
        <f t="shared" ref="AQ31" si="28">IFERROR(M31/AB31, "N.A.")</f>
        <v>7573.1701030927834</v>
      </c>
      <c r="AR31" s="14">
        <f t="shared" ref="AR31" si="29">IFERROR(N31/AC31, "N.A.")</f>
        <v>8193.0157430730487</v>
      </c>
    </row>
    <row r="32" spans="1:44" ht="15" customHeight="1" thickBot="1" x14ac:dyDescent="0.3">
      <c r="A32" s="5" t="s">
        <v>0</v>
      </c>
      <c r="B32" s="44">
        <f>B31+C31</f>
        <v>27725650</v>
      </c>
      <c r="C32" s="45"/>
      <c r="D32" s="44">
        <f>D31+E31</f>
        <v>24021794.999999996</v>
      </c>
      <c r="E32" s="45"/>
      <c r="F32" s="44">
        <f>F31+G31</f>
        <v>5449000</v>
      </c>
      <c r="G32" s="45"/>
      <c r="H32" s="44">
        <f>H31+I31</f>
        <v>7856100</v>
      </c>
      <c r="I32" s="45"/>
      <c r="J32" s="44">
        <f>J31+K31</f>
        <v>0</v>
      </c>
      <c r="K32" s="45"/>
      <c r="L32" s="44">
        <f>L31+M31</f>
        <v>65052545</v>
      </c>
      <c r="M32" s="46"/>
      <c r="N32" s="22">
        <f>B32+D32+F32+H32+J32</f>
        <v>65052545</v>
      </c>
      <c r="P32" s="5" t="s">
        <v>0</v>
      </c>
      <c r="Q32" s="44">
        <f>Q31+R31</f>
        <v>3571</v>
      </c>
      <c r="R32" s="45"/>
      <c r="S32" s="44">
        <f>S31+T31</f>
        <v>2517</v>
      </c>
      <c r="T32" s="45"/>
      <c r="U32" s="44">
        <f>U31+V31</f>
        <v>853</v>
      </c>
      <c r="V32" s="45"/>
      <c r="W32" s="44">
        <f>W31+X31</f>
        <v>723</v>
      </c>
      <c r="X32" s="45"/>
      <c r="Y32" s="44">
        <f>Y31+Z31</f>
        <v>276</v>
      </c>
      <c r="Z32" s="45"/>
      <c r="AA32" s="44">
        <f>AA31+AB31</f>
        <v>7940</v>
      </c>
      <c r="AB32" s="45"/>
      <c r="AC32" s="23">
        <f>Q32+S32+U32+W32+Y32</f>
        <v>7940</v>
      </c>
      <c r="AE32" s="5" t="s">
        <v>0</v>
      </c>
      <c r="AF32" s="24">
        <f>IFERROR(B32/Q32,"N.A.")</f>
        <v>7764.1136936432376</v>
      </c>
      <c r="AG32" s="25"/>
      <c r="AH32" s="24">
        <f>IFERROR(D32/S32,"N.A.")</f>
        <v>9543.8200238379013</v>
      </c>
      <c r="AI32" s="25"/>
      <c r="AJ32" s="24">
        <f>IFERROR(F32/U32,"N.A.")</f>
        <v>6388.0422039859322</v>
      </c>
      <c r="AK32" s="25"/>
      <c r="AL32" s="24">
        <f>IFERROR(H32/W32,"N.A.")</f>
        <v>10865.975103734439</v>
      </c>
      <c r="AM32" s="25"/>
      <c r="AN32" s="24">
        <f>IFERROR(J32/Y32,"N.A.")</f>
        <v>0</v>
      </c>
      <c r="AO32" s="25"/>
      <c r="AP32" s="24">
        <f>IFERROR(L32/AA32,"N.A.")</f>
        <v>8193.0157430730487</v>
      </c>
      <c r="AQ32" s="25"/>
      <c r="AR32" s="16">
        <f>IFERROR(N32/AC32, "N.A.")</f>
        <v>8193.0157430730487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714660</v>
      </c>
      <c r="I39" s="2"/>
      <c r="J39" s="2"/>
      <c r="K39" s="2"/>
      <c r="L39" s="1">
        <f>B39+D39+F39+H39+J39</f>
        <v>714660</v>
      </c>
      <c r="M39" s="13">
        <f>C39+E39+G39+I39+K39</f>
        <v>0</v>
      </c>
      <c r="N39" s="14">
        <f>L39+M39</f>
        <v>714660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277</v>
      </c>
      <c r="X39" s="2">
        <v>0</v>
      </c>
      <c r="Y39" s="2">
        <v>0</v>
      </c>
      <c r="Z39" s="2">
        <v>0</v>
      </c>
      <c r="AA39" s="1">
        <f>Q39+S39+U39+W39+Y39</f>
        <v>277</v>
      </c>
      <c r="AB39" s="13">
        <f>R39+T39+V39+X39+Z39</f>
        <v>0</v>
      </c>
      <c r="AC39" s="14">
        <f>AA39+AB39</f>
        <v>277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2580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2580</v>
      </c>
      <c r="AQ39" s="13" t="str">
        <f t="shared" si="30"/>
        <v>N.A.</v>
      </c>
      <c r="AR39" s="14">
        <f t="shared" si="30"/>
        <v>2580</v>
      </c>
    </row>
    <row r="40" spans="1:44" ht="15" customHeight="1" thickBot="1" x14ac:dyDescent="0.3">
      <c r="A40" s="3" t="s">
        <v>13</v>
      </c>
      <c r="B40" s="2">
        <v>595550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595550</v>
      </c>
      <c r="M40" s="13">
        <f t="shared" si="31"/>
        <v>0</v>
      </c>
      <c r="N40" s="14">
        <f t="shared" ref="N40:N42" si="32">L40+M40</f>
        <v>595550</v>
      </c>
      <c r="P40" s="3" t="s">
        <v>13</v>
      </c>
      <c r="Q40" s="2">
        <v>277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277</v>
      </c>
      <c r="AB40" s="13">
        <f t="shared" si="33"/>
        <v>0</v>
      </c>
      <c r="AC40" s="14">
        <f t="shared" ref="AC40:AC42" si="34">AA40+AB40</f>
        <v>277</v>
      </c>
      <c r="AE40" s="3" t="s">
        <v>13</v>
      </c>
      <c r="AF40" s="2">
        <f t="shared" ref="AF40:AF43" si="35">IFERROR(B40/Q40, "N.A.")</f>
        <v>2150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2150</v>
      </c>
      <c r="AQ40" s="13" t="str">
        <f t="shared" si="30"/>
        <v>N.A.</v>
      </c>
      <c r="AR40" s="14">
        <f t="shared" si="30"/>
        <v>2150</v>
      </c>
    </row>
    <row r="41" spans="1:44" ht="15" customHeight="1" thickBot="1" x14ac:dyDescent="0.3">
      <c r="A41" s="3" t="s">
        <v>14</v>
      </c>
      <c r="B41" s="2"/>
      <c r="C41" s="2">
        <v>7494600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7494600</v>
      </c>
      <c r="N41" s="14">
        <f t="shared" si="32"/>
        <v>7494600</v>
      </c>
      <c r="P41" s="3" t="s">
        <v>14</v>
      </c>
      <c r="Q41" s="2">
        <v>0</v>
      </c>
      <c r="R41" s="2">
        <v>1337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0</v>
      </c>
      <c r="AB41" s="13">
        <f t="shared" si="33"/>
        <v>1337</v>
      </c>
      <c r="AC41" s="14">
        <f t="shared" si="34"/>
        <v>1337</v>
      </c>
      <c r="AE41" s="3" t="s">
        <v>14</v>
      </c>
      <c r="AF41" s="2" t="str">
        <f t="shared" si="35"/>
        <v>N.A.</v>
      </c>
      <c r="AG41" s="2">
        <f t="shared" si="30"/>
        <v>5605.5347793567689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>
        <f t="shared" si="30"/>
        <v>5605.5347793567689</v>
      </c>
      <c r="AR41" s="14">
        <f t="shared" si="30"/>
        <v>5605.5347793567689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595550</v>
      </c>
      <c r="C43" s="2">
        <v>7494600</v>
      </c>
      <c r="D43" s="2"/>
      <c r="E43" s="2"/>
      <c r="F43" s="2"/>
      <c r="G43" s="2"/>
      <c r="H43" s="2">
        <v>714660</v>
      </c>
      <c r="I43" s="2"/>
      <c r="J43" s="2"/>
      <c r="K43" s="2"/>
      <c r="L43" s="1">
        <f t="shared" ref="L43" si="36">B43+D43+F43+H43+J43</f>
        <v>1310210</v>
      </c>
      <c r="M43" s="13">
        <f t="shared" ref="M43" si="37">C43+E43+G43+I43+K43</f>
        <v>7494600</v>
      </c>
      <c r="N43" s="21">
        <f t="shared" ref="N43" si="38">L43+M43</f>
        <v>8804810</v>
      </c>
      <c r="P43" s="4" t="s">
        <v>16</v>
      </c>
      <c r="Q43" s="2">
        <v>277</v>
      </c>
      <c r="R43" s="2">
        <v>1337</v>
      </c>
      <c r="S43" s="2">
        <v>0</v>
      </c>
      <c r="T43" s="2">
        <v>0</v>
      </c>
      <c r="U43" s="2">
        <v>0</v>
      </c>
      <c r="V43" s="2">
        <v>0</v>
      </c>
      <c r="W43" s="2">
        <v>277</v>
      </c>
      <c r="X43" s="2">
        <v>0</v>
      </c>
      <c r="Y43" s="2">
        <v>0</v>
      </c>
      <c r="Z43" s="2">
        <v>0</v>
      </c>
      <c r="AA43" s="1">
        <f t="shared" ref="AA43" si="39">Q43+S43+U43+W43+Y43</f>
        <v>554</v>
      </c>
      <c r="AB43" s="13">
        <f t="shared" ref="AB43" si="40">R43+T43+V43+X43+Z43</f>
        <v>1337</v>
      </c>
      <c r="AC43" s="21">
        <f t="shared" ref="AC43" si="41">AA43+AB43</f>
        <v>1891</v>
      </c>
      <c r="AE43" s="4" t="s">
        <v>16</v>
      </c>
      <c r="AF43" s="2">
        <f t="shared" si="35"/>
        <v>2150</v>
      </c>
      <c r="AG43" s="2">
        <f t="shared" si="30"/>
        <v>5605.5347793567689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2580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2365</v>
      </c>
      <c r="AQ43" s="13">
        <f t="shared" ref="AQ43" si="43">IFERROR(M43/AB43, "N.A.")</f>
        <v>5605.5347793567689</v>
      </c>
      <c r="AR43" s="14">
        <f t="shared" ref="AR43" si="44">IFERROR(N43/AC43, "N.A.")</f>
        <v>4656.1660497091489</v>
      </c>
    </row>
    <row r="44" spans="1:44" ht="15" customHeight="1" thickBot="1" x14ac:dyDescent="0.3">
      <c r="A44" s="5" t="s">
        <v>0</v>
      </c>
      <c r="B44" s="44">
        <f>B43+C43</f>
        <v>8090150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714660</v>
      </c>
      <c r="I44" s="45"/>
      <c r="J44" s="44">
        <f>J43+K43</f>
        <v>0</v>
      </c>
      <c r="K44" s="45"/>
      <c r="L44" s="44">
        <f>L43+M43</f>
        <v>8804810</v>
      </c>
      <c r="M44" s="46"/>
      <c r="N44" s="22">
        <f>B44+D44+F44+H44+J44</f>
        <v>8804810</v>
      </c>
      <c r="P44" s="5" t="s">
        <v>0</v>
      </c>
      <c r="Q44" s="44">
        <f>Q43+R43</f>
        <v>1614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277</v>
      </c>
      <c r="X44" s="45"/>
      <c r="Y44" s="44">
        <f>Y43+Z43</f>
        <v>0</v>
      </c>
      <c r="Z44" s="45"/>
      <c r="AA44" s="44">
        <f>AA43+AB43</f>
        <v>1891</v>
      </c>
      <c r="AB44" s="46"/>
      <c r="AC44" s="22">
        <f>Q44+S44+U44+W44+Y44</f>
        <v>1891</v>
      </c>
      <c r="AE44" s="5" t="s">
        <v>0</v>
      </c>
      <c r="AF44" s="24">
        <f>IFERROR(B44/Q44,"N.A.")</f>
        <v>5012.4845105328377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>
        <f>IFERROR(H44/W44,"N.A.")</f>
        <v>2580</v>
      </c>
      <c r="AM44" s="25"/>
      <c r="AN44" s="24" t="str">
        <f>IFERROR(J44/Y44,"N.A.")</f>
        <v>N.A.</v>
      </c>
      <c r="AO44" s="25"/>
      <c r="AP44" s="24">
        <f>IFERROR(L44/AA44,"N.A.")</f>
        <v>4656.1660497091489</v>
      </c>
      <c r="AQ44" s="25"/>
      <c r="AR44" s="16">
        <f>IFERROR(N44/AC44, "N.A.")</f>
        <v>4656.1660497091489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19078010</v>
      </c>
      <c r="C15" s="2"/>
      <c r="D15" s="2">
        <v>10410000.000000002</v>
      </c>
      <c r="E15" s="2"/>
      <c r="F15" s="2">
        <v>33078060</v>
      </c>
      <c r="G15" s="2"/>
      <c r="H15" s="2">
        <v>55801930</v>
      </c>
      <c r="I15" s="2"/>
      <c r="J15" s="2">
        <v>0</v>
      </c>
      <c r="K15" s="2"/>
      <c r="L15" s="1">
        <f>B15+D15+F15+H15+J15</f>
        <v>118368000</v>
      </c>
      <c r="M15" s="13">
        <f>C15+E15+G15+I15+K15</f>
        <v>0</v>
      </c>
      <c r="N15" s="14">
        <f>L15+M15</f>
        <v>118368000</v>
      </c>
      <c r="P15" s="3" t="s">
        <v>12</v>
      </c>
      <c r="Q15" s="2">
        <v>4330</v>
      </c>
      <c r="R15" s="2">
        <v>0</v>
      </c>
      <c r="S15" s="2">
        <v>1555</v>
      </c>
      <c r="T15" s="2">
        <v>0</v>
      </c>
      <c r="U15" s="2">
        <v>3383</v>
      </c>
      <c r="V15" s="2">
        <v>0</v>
      </c>
      <c r="W15" s="2">
        <v>15969</v>
      </c>
      <c r="X15" s="2">
        <v>0</v>
      </c>
      <c r="Y15" s="2">
        <v>1340</v>
      </c>
      <c r="Z15" s="2">
        <v>0</v>
      </c>
      <c r="AA15" s="1">
        <f>Q15+S15+U15+W15+Y15</f>
        <v>26577</v>
      </c>
      <c r="AB15" s="13">
        <f>R15+T15+V15+X15+Z15</f>
        <v>0</v>
      </c>
      <c r="AC15" s="14">
        <f>AA15+AB15</f>
        <v>26577</v>
      </c>
      <c r="AE15" s="3" t="s">
        <v>12</v>
      </c>
      <c r="AF15" s="2">
        <f>IFERROR(B15/Q15, "N.A.")</f>
        <v>4406.0069284064666</v>
      </c>
      <c r="AG15" s="2" t="str">
        <f t="shared" ref="AG15:AR19" si="0">IFERROR(C15/R15, "N.A.")</f>
        <v>N.A.</v>
      </c>
      <c r="AH15" s="2">
        <f t="shared" si="0"/>
        <v>6694.5337620578794</v>
      </c>
      <c r="AI15" s="2" t="str">
        <f t="shared" si="0"/>
        <v>N.A.</v>
      </c>
      <c r="AJ15" s="2">
        <f t="shared" si="0"/>
        <v>9777.7298255985806</v>
      </c>
      <c r="AK15" s="2" t="str">
        <f t="shared" si="0"/>
        <v>N.A.</v>
      </c>
      <c r="AL15" s="2">
        <f t="shared" si="0"/>
        <v>3494.391007577181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4453.7758211987812</v>
      </c>
      <c r="AQ15" s="13" t="str">
        <f t="shared" si="0"/>
        <v>N.A.</v>
      </c>
      <c r="AR15" s="14">
        <f t="shared" si="0"/>
        <v>4453.7758211987812</v>
      </c>
    </row>
    <row r="16" spans="1:44" ht="15" customHeight="1" thickBot="1" x14ac:dyDescent="0.3">
      <c r="A16" s="3" t="s">
        <v>13</v>
      </c>
      <c r="B16" s="2">
        <v>26082210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26082210</v>
      </c>
      <c r="M16" s="13">
        <f t="shared" si="1"/>
        <v>0</v>
      </c>
      <c r="N16" s="14">
        <f t="shared" ref="N16:N18" si="2">L16+M16</f>
        <v>26082210</v>
      </c>
      <c r="P16" s="3" t="s">
        <v>13</v>
      </c>
      <c r="Q16" s="2">
        <v>6436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6436</v>
      </c>
      <c r="AB16" s="13">
        <f t="shared" si="3"/>
        <v>0</v>
      </c>
      <c r="AC16" s="14">
        <f t="shared" ref="AC16:AC18" si="4">AA16+AB16</f>
        <v>6436</v>
      </c>
      <c r="AE16" s="3" t="s">
        <v>13</v>
      </c>
      <c r="AF16" s="2">
        <f t="shared" ref="AF16:AF19" si="5">IFERROR(B16/Q16, "N.A.")</f>
        <v>4052.5497203231821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4052.5497203231821</v>
      </c>
      <c r="AQ16" s="13" t="str">
        <f t="shared" si="0"/>
        <v>N.A.</v>
      </c>
      <c r="AR16" s="14">
        <f t="shared" si="0"/>
        <v>4052.5497203231821</v>
      </c>
    </row>
    <row r="17" spans="1:44" ht="15" customHeight="1" thickBot="1" x14ac:dyDescent="0.3">
      <c r="A17" s="3" t="s">
        <v>14</v>
      </c>
      <c r="B17" s="2">
        <v>90576157.999999925</v>
      </c>
      <c r="C17" s="2">
        <v>355173884.99999994</v>
      </c>
      <c r="D17" s="2">
        <v>10226646</v>
      </c>
      <c r="E17" s="2"/>
      <c r="F17" s="2"/>
      <c r="G17" s="2">
        <v>51717820</v>
      </c>
      <c r="H17" s="2"/>
      <c r="I17" s="2">
        <v>25345060.000000004</v>
      </c>
      <c r="J17" s="2">
        <v>0</v>
      </c>
      <c r="K17" s="2"/>
      <c r="L17" s="1">
        <f t="shared" si="1"/>
        <v>100802803.99999993</v>
      </c>
      <c r="M17" s="13">
        <f t="shared" si="1"/>
        <v>432236764.99999994</v>
      </c>
      <c r="N17" s="14">
        <f t="shared" si="2"/>
        <v>533039568.99999988</v>
      </c>
      <c r="P17" s="3" t="s">
        <v>14</v>
      </c>
      <c r="Q17" s="2">
        <v>19011</v>
      </c>
      <c r="R17" s="2">
        <v>52968</v>
      </c>
      <c r="S17" s="2">
        <v>3306</v>
      </c>
      <c r="T17" s="2">
        <v>0</v>
      </c>
      <c r="U17" s="2">
        <v>0</v>
      </c>
      <c r="V17" s="2">
        <v>6780</v>
      </c>
      <c r="W17" s="2">
        <v>0</v>
      </c>
      <c r="X17" s="2">
        <v>4327</v>
      </c>
      <c r="Y17" s="2">
        <v>3348</v>
      </c>
      <c r="Z17" s="2">
        <v>0</v>
      </c>
      <c r="AA17" s="1">
        <f t="shared" si="3"/>
        <v>25665</v>
      </c>
      <c r="AB17" s="13">
        <f t="shared" si="3"/>
        <v>64075</v>
      </c>
      <c r="AC17" s="14">
        <f t="shared" si="4"/>
        <v>89740</v>
      </c>
      <c r="AE17" s="3" t="s">
        <v>14</v>
      </c>
      <c r="AF17" s="2">
        <f t="shared" si="5"/>
        <v>4764.4078691283958</v>
      </c>
      <c r="AG17" s="2">
        <f t="shared" si="0"/>
        <v>6705.4426257362929</v>
      </c>
      <c r="AH17" s="2">
        <f t="shared" si="0"/>
        <v>3093.3593466424682</v>
      </c>
      <c r="AI17" s="2" t="str">
        <f t="shared" si="0"/>
        <v>N.A.</v>
      </c>
      <c r="AJ17" s="2" t="str">
        <f t="shared" si="0"/>
        <v>N.A.</v>
      </c>
      <c r="AK17" s="2">
        <f t="shared" si="0"/>
        <v>7627.9970501474927</v>
      </c>
      <c r="AL17" s="2" t="str">
        <f t="shared" si="0"/>
        <v>N.A.</v>
      </c>
      <c r="AM17" s="2">
        <f t="shared" si="0"/>
        <v>5857.4208458516305</v>
      </c>
      <c r="AN17" s="2">
        <f t="shared" si="0"/>
        <v>0</v>
      </c>
      <c r="AO17" s="2" t="str">
        <f t="shared" si="0"/>
        <v>N.A.</v>
      </c>
      <c r="AP17" s="15">
        <f t="shared" si="0"/>
        <v>3927.6370153906068</v>
      </c>
      <c r="AQ17" s="13">
        <f t="shared" si="0"/>
        <v>6745.794225516971</v>
      </c>
      <c r="AR17" s="14">
        <f t="shared" si="0"/>
        <v>5939.8213617116098</v>
      </c>
    </row>
    <row r="18" spans="1:44" ht="15" customHeight="1" thickBot="1" x14ac:dyDescent="0.3">
      <c r="A18" s="3" t="s">
        <v>15</v>
      </c>
      <c r="B18" s="2">
        <v>10327396.000000004</v>
      </c>
      <c r="C18" s="2"/>
      <c r="D18" s="2">
        <v>325080</v>
      </c>
      <c r="E18" s="2"/>
      <c r="F18" s="2"/>
      <c r="G18" s="2">
        <v>4412964</v>
      </c>
      <c r="H18" s="2">
        <v>492756.00000000006</v>
      </c>
      <c r="I18" s="2"/>
      <c r="J18" s="2">
        <v>0</v>
      </c>
      <c r="K18" s="2"/>
      <c r="L18" s="1">
        <f t="shared" si="1"/>
        <v>11145232.000000004</v>
      </c>
      <c r="M18" s="13">
        <f t="shared" si="1"/>
        <v>4412964</v>
      </c>
      <c r="N18" s="14">
        <f t="shared" si="2"/>
        <v>15558196.000000004</v>
      </c>
      <c r="P18" s="3" t="s">
        <v>15</v>
      </c>
      <c r="Q18" s="2">
        <v>2182</v>
      </c>
      <c r="R18" s="2">
        <v>0</v>
      </c>
      <c r="S18" s="2">
        <v>108</v>
      </c>
      <c r="T18" s="2">
        <v>0</v>
      </c>
      <c r="U18" s="2">
        <v>0</v>
      </c>
      <c r="V18" s="2">
        <v>412</v>
      </c>
      <c r="W18" s="2">
        <v>462</v>
      </c>
      <c r="X18" s="2">
        <v>0</v>
      </c>
      <c r="Y18" s="2">
        <v>246</v>
      </c>
      <c r="Z18" s="2">
        <v>0</v>
      </c>
      <c r="AA18" s="1">
        <f t="shared" si="3"/>
        <v>2998</v>
      </c>
      <c r="AB18" s="13">
        <f t="shared" si="3"/>
        <v>412</v>
      </c>
      <c r="AC18" s="21">
        <f t="shared" si="4"/>
        <v>3410</v>
      </c>
      <c r="AE18" s="3" t="s">
        <v>15</v>
      </c>
      <c r="AF18" s="2">
        <f t="shared" si="5"/>
        <v>4732.9954170485807</v>
      </c>
      <c r="AG18" s="2" t="str">
        <f t="shared" si="0"/>
        <v>N.A.</v>
      </c>
      <c r="AH18" s="2">
        <f t="shared" si="0"/>
        <v>3010</v>
      </c>
      <c r="AI18" s="2" t="str">
        <f t="shared" si="0"/>
        <v>N.A.</v>
      </c>
      <c r="AJ18" s="2" t="str">
        <f t="shared" si="0"/>
        <v>N.A.</v>
      </c>
      <c r="AK18" s="2">
        <f t="shared" si="0"/>
        <v>10711.077669902912</v>
      </c>
      <c r="AL18" s="2">
        <f t="shared" si="0"/>
        <v>1066.5714285714287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3717.5557038025363</v>
      </c>
      <c r="AQ18" s="13">
        <f t="shared" si="0"/>
        <v>10711.077669902912</v>
      </c>
      <c r="AR18" s="14">
        <f t="shared" si="0"/>
        <v>4562.5208211143708</v>
      </c>
    </row>
    <row r="19" spans="1:44" ht="15" customHeight="1" thickBot="1" x14ac:dyDescent="0.3">
      <c r="A19" s="4" t="s">
        <v>16</v>
      </c>
      <c r="B19" s="2">
        <v>146063773.99999985</v>
      </c>
      <c r="C19" s="2">
        <v>355173884.99999994</v>
      </c>
      <c r="D19" s="2">
        <v>20961726</v>
      </c>
      <c r="E19" s="2"/>
      <c r="F19" s="2">
        <v>33078060</v>
      </c>
      <c r="G19" s="2">
        <v>56130783.999999993</v>
      </c>
      <c r="H19" s="2">
        <v>56294685.999999993</v>
      </c>
      <c r="I19" s="2">
        <v>25345060.000000004</v>
      </c>
      <c r="J19" s="2">
        <v>0</v>
      </c>
      <c r="K19" s="2"/>
      <c r="L19" s="1">
        <f t="shared" ref="L19" si="6">B19+D19+F19+H19+J19</f>
        <v>256398245.99999985</v>
      </c>
      <c r="M19" s="13">
        <f t="shared" ref="M19" si="7">C19+E19+G19+I19+K19</f>
        <v>436649728.99999994</v>
      </c>
      <c r="N19" s="21">
        <f t="shared" ref="N19" si="8">L19+M19</f>
        <v>693047974.99999976</v>
      </c>
      <c r="P19" s="4" t="s">
        <v>16</v>
      </c>
      <c r="Q19" s="2">
        <v>31959</v>
      </c>
      <c r="R19" s="2">
        <v>52968</v>
      </c>
      <c r="S19" s="2">
        <v>4969</v>
      </c>
      <c r="T19" s="2">
        <v>0</v>
      </c>
      <c r="U19" s="2">
        <v>3383</v>
      </c>
      <c r="V19" s="2">
        <v>7192</v>
      </c>
      <c r="W19" s="2">
        <v>16431</v>
      </c>
      <c r="X19" s="2">
        <v>4327</v>
      </c>
      <c r="Y19" s="2">
        <v>4934</v>
      </c>
      <c r="Z19" s="2">
        <v>0</v>
      </c>
      <c r="AA19" s="1">
        <f t="shared" ref="AA19" si="9">Q19+S19+U19+W19+Y19</f>
        <v>61676</v>
      </c>
      <c r="AB19" s="13">
        <f t="shared" ref="AB19" si="10">R19+T19+V19+X19+Z19</f>
        <v>64487</v>
      </c>
      <c r="AC19" s="14">
        <f t="shared" ref="AC19" si="11">AA19+AB19</f>
        <v>126163</v>
      </c>
      <c r="AE19" s="4" t="s">
        <v>16</v>
      </c>
      <c r="AF19" s="2">
        <f t="shared" si="5"/>
        <v>4570.3486967677291</v>
      </c>
      <c r="AG19" s="2">
        <f t="shared" si="0"/>
        <v>6705.4426257362929</v>
      </c>
      <c r="AH19" s="2">
        <f t="shared" si="0"/>
        <v>4218.4998993761319</v>
      </c>
      <c r="AI19" s="2" t="str">
        <f t="shared" si="0"/>
        <v>N.A.</v>
      </c>
      <c r="AJ19" s="2">
        <f t="shared" si="0"/>
        <v>9777.7298255985806</v>
      </c>
      <c r="AK19" s="2">
        <f t="shared" si="0"/>
        <v>7804.6140155728581</v>
      </c>
      <c r="AL19" s="2">
        <f t="shared" si="0"/>
        <v>3426.1265899823502</v>
      </c>
      <c r="AM19" s="2">
        <f t="shared" si="0"/>
        <v>5857.4208458516305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4157.1801997535485</v>
      </c>
      <c r="AQ19" s="13">
        <f t="shared" ref="AQ19" si="13">IFERROR(M19/AB19, "N.A.")</f>
        <v>6771.1279637756434</v>
      </c>
      <c r="AR19" s="14">
        <f t="shared" ref="AR19" si="14">IFERROR(N19/AC19, "N.A.")</f>
        <v>5493.2743752130164</v>
      </c>
    </row>
    <row r="20" spans="1:44" ht="15" customHeight="1" thickBot="1" x14ac:dyDescent="0.3">
      <c r="A20" s="5" t="s">
        <v>0</v>
      </c>
      <c r="B20" s="44">
        <f>B19+C19</f>
        <v>501237658.99999976</v>
      </c>
      <c r="C20" s="45"/>
      <c r="D20" s="44">
        <f>D19+E19</f>
        <v>20961726</v>
      </c>
      <c r="E20" s="45"/>
      <c r="F20" s="44">
        <f>F19+G19</f>
        <v>89208844</v>
      </c>
      <c r="G20" s="45"/>
      <c r="H20" s="44">
        <f>H19+I19</f>
        <v>81639746</v>
      </c>
      <c r="I20" s="45"/>
      <c r="J20" s="44">
        <f>J19+K19</f>
        <v>0</v>
      </c>
      <c r="K20" s="45"/>
      <c r="L20" s="44">
        <f>L19+M19</f>
        <v>693047974.99999976</v>
      </c>
      <c r="M20" s="46"/>
      <c r="N20" s="22">
        <f>B20+D20+F20+H20+J20</f>
        <v>693047974.99999976</v>
      </c>
      <c r="P20" s="5" t="s">
        <v>0</v>
      </c>
      <c r="Q20" s="44">
        <f>Q19+R19</f>
        <v>84927</v>
      </c>
      <c r="R20" s="45"/>
      <c r="S20" s="44">
        <f>S19+T19</f>
        <v>4969</v>
      </c>
      <c r="T20" s="45"/>
      <c r="U20" s="44">
        <f>U19+V19</f>
        <v>10575</v>
      </c>
      <c r="V20" s="45"/>
      <c r="W20" s="44">
        <f>W19+X19</f>
        <v>20758</v>
      </c>
      <c r="X20" s="45"/>
      <c r="Y20" s="44">
        <f>Y19+Z19</f>
        <v>4934</v>
      </c>
      <c r="Z20" s="45"/>
      <c r="AA20" s="44">
        <f>AA19+AB19</f>
        <v>126163</v>
      </c>
      <c r="AB20" s="45"/>
      <c r="AC20" s="23">
        <f>Q20+S20+U20+W20+Y20</f>
        <v>126163</v>
      </c>
      <c r="AE20" s="5" t="s">
        <v>0</v>
      </c>
      <c r="AF20" s="24">
        <f>IFERROR(B20/Q20,"N.A.")</f>
        <v>5901.9823966465292</v>
      </c>
      <c r="AG20" s="25"/>
      <c r="AH20" s="24">
        <f>IFERROR(D20/S20,"N.A.")</f>
        <v>4218.4998993761319</v>
      </c>
      <c r="AI20" s="25"/>
      <c r="AJ20" s="24">
        <f>IFERROR(F20/U20,"N.A.")</f>
        <v>8435.8244917257689</v>
      </c>
      <c r="AK20" s="25"/>
      <c r="AL20" s="24">
        <f>IFERROR(H20/W20,"N.A.")</f>
        <v>3932.9292802774835</v>
      </c>
      <c r="AM20" s="25"/>
      <c r="AN20" s="24">
        <f>IFERROR(J20/Y20,"N.A.")</f>
        <v>0</v>
      </c>
      <c r="AO20" s="25"/>
      <c r="AP20" s="24">
        <f>IFERROR(L20/AA20,"N.A.")</f>
        <v>5493.2743752130164</v>
      </c>
      <c r="AQ20" s="25"/>
      <c r="AR20" s="16">
        <f>IFERROR(N20/AC20, "N.A.")</f>
        <v>5493.2743752130164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13977779.999999996</v>
      </c>
      <c r="C27" s="2"/>
      <c r="D27" s="2">
        <v>8088000.0000000009</v>
      </c>
      <c r="E27" s="2"/>
      <c r="F27" s="2">
        <v>23028959.999999996</v>
      </c>
      <c r="G27" s="2"/>
      <c r="H27" s="2">
        <v>30014950</v>
      </c>
      <c r="I27" s="2"/>
      <c r="J27" s="2">
        <v>0</v>
      </c>
      <c r="K27" s="2"/>
      <c r="L27" s="1">
        <f>B27+D27+F27+H27+J27</f>
        <v>75109690</v>
      </c>
      <c r="M27" s="13">
        <f>C27+E27+G27+I27+K27</f>
        <v>0</v>
      </c>
      <c r="N27" s="14">
        <f>L27+M27</f>
        <v>75109690</v>
      </c>
      <c r="P27" s="3" t="s">
        <v>12</v>
      </c>
      <c r="Q27" s="2">
        <v>3022</v>
      </c>
      <c r="R27" s="2">
        <v>0</v>
      </c>
      <c r="S27" s="2">
        <v>1297</v>
      </c>
      <c r="T27" s="2">
        <v>0</v>
      </c>
      <c r="U27" s="2">
        <v>2368</v>
      </c>
      <c r="V27" s="2">
        <v>0</v>
      </c>
      <c r="W27" s="2">
        <v>8388</v>
      </c>
      <c r="X27" s="2">
        <v>0</v>
      </c>
      <c r="Y27" s="2">
        <v>396</v>
      </c>
      <c r="Z27" s="2">
        <v>0</v>
      </c>
      <c r="AA27" s="1">
        <f>Q27+S27+U27+W27+Y27</f>
        <v>15471</v>
      </c>
      <c r="AB27" s="13">
        <f>R27+T27+V27+X27+Z27</f>
        <v>0</v>
      </c>
      <c r="AC27" s="14">
        <f>AA27+AB27</f>
        <v>15471</v>
      </c>
      <c r="AE27" s="3" t="s">
        <v>12</v>
      </c>
      <c r="AF27" s="2">
        <f>IFERROR(B27/Q27, "N.A.")</f>
        <v>4625.3408338848431</v>
      </c>
      <c r="AG27" s="2" t="str">
        <f t="shared" ref="AG27:AR31" si="15">IFERROR(C27/R27, "N.A.")</f>
        <v>N.A.</v>
      </c>
      <c r="AH27" s="2">
        <f t="shared" si="15"/>
        <v>6235.9290670778728</v>
      </c>
      <c r="AI27" s="2" t="str">
        <f t="shared" si="15"/>
        <v>N.A.</v>
      </c>
      <c r="AJ27" s="2">
        <f t="shared" si="15"/>
        <v>9725.0675675675666</v>
      </c>
      <c r="AK27" s="2" t="str">
        <f t="shared" si="15"/>
        <v>N.A.</v>
      </c>
      <c r="AL27" s="2">
        <f t="shared" si="15"/>
        <v>3578.3202193609918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4854.8697563182732</v>
      </c>
      <c r="AQ27" s="13" t="str">
        <f t="shared" si="15"/>
        <v>N.A.</v>
      </c>
      <c r="AR27" s="14">
        <f t="shared" si="15"/>
        <v>4854.8697563182732</v>
      </c>
    </row>
    <row r="28" spans="1:44" ht="15" customHeight="1" thickBot="1" x14ac:dyDescent="0.3">
      <c r="A28" s="3" t="s">
        <v>13</v>
      </c>
      <c r="B28" s="2">
        <v>7588230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7588230</v>
      </c>
      <c r="M28" s="13">
        <f t="shared" si="16"/>
        <v>0</v>
      </c>
      <c r="N28" s="14">
        <f t="shared" ref="N28:N30" si="17">L28+M28</f>
        <v>7588230</v>
      </c>
      <c r="P28" s="3" t="s">
        <v>13</v>
      </c>
      <c r="Q28" s="2">
        <v>1158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1158</v>
      </c>
      <c r="AB28" s="13">
        <f t="shared" si="18"/>
        <v>0</v>
      </c>
      <c r="AC28" s="14">
        <f t="shared" ref="AC28:AC30" si="19">AA28+AB28</f>
        <v>1158</v>
      </c>
      <c r="AE28" s="3" t="s">
        <v>13</v>
      </c>
      <c r="AF28" s="2">
        <f t="shared" ref="AF28:AF31" si="20">IFERROR(B28/Q28, "N.A.")</f>
        <v>6552.8756476683939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6552.8756476683939</v>
      </c>
      <c r="AQ28" s="13" t="str">
        <f t="shared" si="15"/>
        <v>N.A.</v>
      </c>
      <c r="AR28" s="14">
        <f t="shared" si="15"/>
        <v>6552.8756476683939</v>
      </c>
    </row>
    <row r="29" spans="1:44" ht="15" customHeight="1" thickBot="1" x14ac:dyDescent="0.3">
      <c r="A29" s="3" t="s">
        <v>14</v>
      </c>
      <c r="B29" s="2">
        <v>52921040</v>
      </c>
      <c r="C29" s="2">
        <v>206911785</v>
      </c>
      <c r="D29" s="2">
        <v>7534086</v>
      </c>
      <c r="E29" s="2"/>
      <c r="F29" s="2"/>
      <c r="G29" s="2">
        <v>45103560.000000007</v>
      </c>
      <c r="H29" s="2"/>
      <c r="I29" s="2">
        <v>14645460.000000006</v>
      </c>
      <c r="J29" s="2"/>
      <c r="K29" s="2"/>
      <c r="L29" s="1">
        <f t="shared" si="16"/>
        <v>60455126</v>
      </c>
      <c r="M29" s="13">
        <f t="shared" si="16"/>
        <v>266660805</v>
      </c>
      <c r="N29" s="14">
        <f t="shared" si="17"/>
        <v>327115931</v>
      </c>
      <c r="P29" s="3" t="s">
        <v>14</v>
      </c>
      <c r="Q29" s="2">
        <v>10085</v>
      </c>
      <c r="R29" s="2">
        <v>30783</v>
      </c>
      <c r="S29" s="2">
        <v>2259</v>
      </c>
      <c r="T29" s="2">
        <v>0</v>
      </c>
      <c r="U29" s="2">
        <v>0</v>
      </c>
      <c r="V29" s="2">
        <v>5329</v>
      </c>
      <c r="W29" s="2">
        <v>0</v>
      </c>
      <c r="X29" s="2">
        <v>2623</v>
      </c>
      <c r="Y29" s="2">
        <v>0</v>
      </c>
      <c r="Z29" s="2">
        <v>0</v>
      </c>
      <c r="AA29" s="1">
        <f t="shared" si="18"/>
        <v>12344</v>
      </c>
      <c r="AB29" s="13">
        <f t="shared" si="18"/>
        <v>38735</v>
      </c>
      <c r="AC29" s="14">
        <f t="shared" si="19"/>
        <v>51079</v>
      </c>
      <c r="AE29" s="3" t="s">
        <v>14</v>
      </c>
      <c r="AF29" s="2">
        <f t="shared" si="20"/>
        <v>5247.50024789291</v>
      </c>
      <c r="AG29" s="2">
        <f t="shared" si="15"/>
        <v>6721.6250852743397</v>
      </c>
      <c r="AH29" s="2">
        <f t="shared" si="15"/>
        <v>3335.1420982735722</v>
      </c>
      <c r="AI29" s="2" t="str">
        <f t="shared" si="15"/>
        <v>N.A.</v>
      </c>
      <c r="AJ29" s="2" t="str">
        <f t="shared" si="15"/>
        <v>N.A.</v>
      </c>
      <c r="AK29" s="2">
        <f t="shared" si="15"/>
        <v>8463.7943328954789</v>
      </c>
      <c r="AL29" s="2" t="str">
        <f t="shared" si="15"/>
        <v>N.A.</v>
      </c>
      <c r="AM29" s="2">
        <f t="shared" si="15"/>
        <v>5583.4769348074742</v>
      </c>
      <c r="AN29" s="2" t="str">
        <f t="shared" si="15"/>
        <v>N.A.</v>
      </c>
      <c r="AO29" s="2" t="str">
        <f t="shared" si="15"/>
        <v>N.A.</v>
      </c>
      <c r="AP29" s="15">
        <f t="shared" si="15"/>
        <v>4897.5312702527544</v>
      </c>
      <c r="AQ29" s="13">
        <f t="shared" si="15"/>
        <v>6884.2340260746096</v>
      </c>
      <c r="AR29" s="14">
        <f t="shared" si="15"/>
        <v>6404.1177587658331</v>
      </c>
    </row>
    <row r="30" spans="1:44" ht="15" customHeight="1" thickBot="1" x14ac:dyDescent="0.3">
      <c r="A30" s="3" t="s">
        <v>15</v>
      </c>
      <c r="B30" s="2">
        <v>10327396.000000004</v>
      </c>
      <c r="C30" s="2"/>
      <c r="D30" s="2">
        <v>325080</v>
      </c>
      <c r="E30" s="2"/>
      <c r="F30" s="2"/>
      <c r="G30" s="2">
        <v>4412964</v>
      </c>
      <c r="H30" s="2">
        <v>492756.00000000006</v>
      </c>
      <c r="I30" s="2"/>
      <c r="J30" s="2">
        <v>0</v>
      </c>
      <c r="K30" s="2"/>
      <c r="L30" s="1">
        <f t="shared" si="16"/>
        <v>11145232.000000004</v>
      </c>
      <c r="M30" s="13">
        <f t="shared" si="16"/>
        <v>4412964</v>
      </c>
      <c r="N30" s="14">
        <f t="shared" si="17"/>
        <v>15558196.000000004</v>
      </c>
      <c r="P30" s="3" t="s">
        <v>15</v>
      </c>
      <c r="Q30" s="2">
        <v>2182</v>
      </c>
      <c r="R30" s="2">
        <v>0</v>
      </c>
      <c r="S30" s="2">
        <v>108</v>
      </c>
      <c r="T30" s="2">
        <v>0</v>
      </c>
      <c r="U30" s="2">
        <v>0</v>
      </c>
      <c r="V30" s="2">
        <v>412</v>
      </c>
      <c r="W30" s="2">
        <v>462</v>
      </c>
      <c r="X30" s="2">
        <v>0</v>
      </c>
      <c r="Y30" s="2">
        <v>246</v>
      </c>
      <c r="Z30" s="2">
        <v>0</v>
      </c>
      <c r="AA30" s="1">
        <f t="shared" si="18"/>
        <v>2998</v>
      </c>
      <c r="AB30" s="13">
        <f t="shared" si="18"/>
        <v>412</v>
      </c>
      <c r="AC30" s="21">
        <f t="shared" si="19"/>
        <v>3410</v>
      </c>
      <c r="AE30" s="3" t="s">
        <v>15</v>
      </c>
      <c r="AF30" s="2">
        <f t="shared" si="20"/>
        <v>4732.9954170485807</v>
      </c>
      <c r="AG30" s="2" t="str">
        <f t="shared" si="15"/>
        <v>N.A.</v>
      </c>
      <c r="AH30" s="2">
        <f t="shared" si="15"/>
        <v>3010</v>
      </c>
      <c r="AI30" s="2" t="str">
        <f t="shared" si="15"/>
        <v>N.A.</v>
      </c>
      <c r="AJ30" s="2" t="str">
        <f t="shared" si="15"/>
        <v>N.A.</v>
      </c>
      <c r="AK30" s="2">
        <f t="shared" si="15"/>
        <v>10711.077669902912</v>
      </c>
      <c r="AL30" s="2">
        <f t="shared" si="15"/>
        <v>1066.5714285714287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3717.5557038025363</v>
      </c>
      <c r="AQ30" s="13">
        <f t="shared" si="15"/>
        <v>10711.077669902912</v>
      </c>
      <c r="AR30" s="14">
        <f t="shared" si="15"/>
        <v>4562.5208211143708</v>
      </c>
    </row>
    <row r="31" spans="1:44" ht="15" customHeight="1" thickBot="1" x14ac:dyDescent="0.3">
      <c r="A31" s="4" t="s">
        <v>16</v>
      </c>
      <c r="B31" s="2">
        <v>84814446.000000015</v>
      </c>
      <c r="C31" s="2">
        <v>206911785</v>
      </c>
      <c r="D31" s="2">
        <v>15947165.999999996</v>
      </c>
      <c r="E31" s="2"/>
      <c r="F31" s="2">
        <v>23028959.999999996</v>
      </c>
      <c r="G31" s="2">
        <v>49516524</v>
      </c>
      <c r="H31" s="2">
        <v>30507705.999999996</v>
      </c>
      <c r="I31" s="2">
        <v>14645460.000000006</v>
      </c>
      <c r="J31" s="2">
        <v>0</v>
      </c>
      <c r="K31" s="2"/>
      <c r="L31" s="1">
        <f t="shared" ref="L31" si="21">B31+D31+F31+H31+J31</f>
        <v>154298278</v>
      </c>
      <c r="M31" s="13">
        <f t="shared" ref="M31" si="22">C31+E31+G31+I31+K31</f>
        <v>271073769</v>
      </c>
      <c r="N31" s="21">
        <f t="shared" ref="N31" si="23">L31+M31</f>
        <v>425372047</v>
      </c>
      <c r="P31" s="4" t="s">
        <v>16</v>
      </c>
      <c r="Q31" s="2">
        <v>16447</v>
      </c>
      <c r="R31" s="2">
        <v>30783</v>
      </c>
      <c r="S31" s="2">
        <v>3664</v>
      </c>
      <c r="T31" s="2">
        <v>0</v>
      </c>
      <c r="U31" s="2">
        <v>2368</v>
      </c>
      <c r="V31" s="2">
        <v>5741</v>
      </c>
      <c r="W31" s="2">
        <v>8850</v>
      </c>
      <c r="X31" s="2">
        <v>2623</v>
      </c>
      <c r="Y31" s="2">
        <v>642</v>
      </c>
      <c r="Z31" s="2">
        <v>0</v>
      </c>
      <c r="AA31" s="1">
        <f t="shared" ref="AA31" si="24">Q31+S31+U31+W31+Y31</f>
        <v>31971</v>
      </c>
      <c r="AB31" s="13">
        <f t="shared" ref="AB31" si="25">R31+T31+V31+X31+Z31</f>
        <v>39147</v>
      </c>
      <c r="AC31" s="14">
        <f t="shared" ref="AC31" si="26">AA31+AB31</f>
        <v>71118</v>
      </c>
      <c r="AE31" s="4" t="s">
        <v>16</v>
      </c>
      <c r="AF31" s="2">
        <f t="shared" si="20"/>
        <v>5156.8338298777899</v>
      </c>
      <c r="AG31" s="2">
        <f t="shared" si="15"/>
        <v>6721.6250852743397</v>
      </c>
      <c r="AH31" s="2">
        <f t="shared" si="15"/>
        <v>4352.3924672489075</v>
      </c>
      <c r="AI31" s="2" t="str">
        <f t="shared" si="15"/>
        <v>N.A.</v>
      </c>
      <c r="AJ31" s="2">
        <f t="shared" si="15"/>
        <v>9725.0675675675666</v>
      </c>
      <c r="AK31" s="2">
        <f t="shared" si="15"/>
        <v>8625.0695000870928</v>
      </c>
      <c r="AL31" s="2">
        <f t="shared" si="15"/>
        <v>3447.1984180790955</v>
      </c>
      <c r="AM31" s="2">
        <f t="shared" si="15"/>
        <v>5583.4769348074742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4826.1949266522788</v>
      </c>
      <c r="AQ31" s="13">
        <f t="shared" ref="AQ31" si="28">IFERROR(M31/AB31, "N.A.")</f>
        <v>6924.5093876925439</v>
      </c>
      <c r="AR31" s="14">
        <f t="shared" ref="AR31" si="29">IFERROR(N31/AC31, "N.A.")</f>
        <v>5981.2149807362412</v>
      </c>
    </row>
    <row r="32" spans="1:44" ht="15" customHeight="1" thickBot="1" x14ac:dyDescent="0.3">
      <c r="A32" s="5" t="s">
        <v>0</v>
      </c>
      <c r="B32" s="44">
        <f>B31+C31</f>
        <v>291726231</v>
      </c>
      <c r="C32" s="45"/>
      <c r="D32" s="44">
        <f>D31+E31</f>
        <v>15947165.999999996</v>
      </c>
      <c r="E32" s="45"/>
      <c r="F32" s="44">
        <f>F31+G31</f>
        <v>72545484</v>
      </c>
      <c r="G32" s="45"/>
      <c r="H32" s="44">
        <f>H31+I31</f>
        <v>45153166</v>
      </c>
      <c r="I32" s="45"/>
      <c r="J32" s="44">
        <f>J31+K31</f>
        <v>0</v>
      </c>
      <c r="K32" s="45"/>
      <c r="L32" s="44">
        <f>L31+M31</f>
        <v>425372047</v>
      </c>
      <c r="M32" s="46"/>
      <c r="N32" s="22">
        <f>B32+D32+F32+H32+J32</f>
        <v>425372047</v>
      </c>
      <c r="P32" s="5" t="s">
        <v>0</v>
      </c>
      <c r="Q32" s="44">
        <f>Q31+R31</f>
        <v>47230</v>
      </c>
      <c r="R32" s="45"/>
      <c r="S32" s="44">
        <f>S31+T31</f>
        <v>3664</v>
      </c>
      <c r="T32" s="45"/>
      <c r="U32" s="44">
        <f>U31+V31</f>
        <v>8109</v>
      </c>
      <c r="V32" s="45"/>
      <c r="W32" s="44">
        <f>W31+X31</f>
        <v>11473</v>
      </c>
      <c r="X32" s="45"/>
      <c r="Y32" s="44">
        <f>Y31+Z31</f>
        <v>642</v>
      </c>
      <c r="Z32" s="45"/>
      <c r="AA32" s="44">
        <f>AA31+AB31</f>
        <v>71118</v>
      </c>
      <c r="AB32" s="45"/>
      <c r="AC32" s="23">
        <f>Q32+S32+U32+W32+Y32</f>
        <v>71118</v>
      </c>
      <c r="AE32" s="5" t="s">
        <v>0</v>
      </c>
      <c r="AF32" s="24">
        <f>IFERROR(B32/Q32,"N.A.")</f>
        <v>6176.7146093584588</v>
      </c>
      <c r="AG32" s="25"/>
      <c r="AH32" s="24">
        <f>IFERROR(D32/S32,"N.A.")</f>
        <v>4352.3924672489075</v>
      </c>
      <c r="AI32" s="25"/>
      <c r="AJ32" s="24">
        <f>IFERROR(F32/U32,"N.A.")</f>
        <v>8946.2922678505365</v>
      </c>
      <c r="AK32" s="25"/>
      <c r="AL32" s="24">
        <f>IFERROR(H32/W32,"N.A.")</f>
        <v>3935.6023707835789</v>
      </c>
      <c r="AM32" s="25"/>
      <c r="AN32" s="24">
        <f>IFERROR(J32/Y32,"N.A.")</f>
        <v>0</v>
      </c>
      <c r="AO32" s="25"/>
      <c r="AP32" s="24">
        <f>IFERROR(L32/AA32,"N.A.")</f>
        <v>5981.2149807362412</v>
      </c>
      <c r="AQ32" s="25"/>
      <c r="AR32" s="16">
        <f>IFERROR(N32/AC32, "N.A.")</f>
        <v>5981.2149807362412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5100230</v>
      </c>
      <c r="C39" s="2"/>
      <c r="D39" s="2">
        <v>2322000</v>
      </c>
      <c r="E39" s="2"/>
      <c r="F39" s="2">
        <v>10049100.000000002</v>
      </c>
      <c r="G39" s="2"/>
      <c r="H39" s="2">
        <v>25786980</v>
      </c>
      <c r="I39" s="2"/>
      <c r="J39" s="2">
        <v>0</v>
      </c>
      <c r="K39" s="2"/>
      <c r="L39" s="1">
        <f>B39+D39+F39+H39+J39</f>
        <v>43258310</v>
      </c>
      <c r="M39" s="13">
        <f>C39+E39+G39+I39+K39</f>
        <v>0</v>
      </c>
      <c r="N39" s="14">
        <f>L39+M39</f>
        <v>43258310</v>
      </c>
      <c r="P39" s="3" t="s">
        <v>12</v>
      </c>
      <c r="Q39" s="2">
        <v>1308</v>
      </c>
      <c r="R39" s="2">
        <v>0</v>
      </c>
      <c r="S39" s="2">
        <v>258</v>
      </c>
      <c r="T39" s="2">
        <v>0</v>
      </c>
      <c r="U39" s="2">
        <v>1015</v>
      </c>
      <c r="V39" s="2">
        <v>0</v>
      </c>
      <c r="W39" s="2">
        <v>7581</v>
      </c>
      <c r="X39" s="2">
        <v>0</v>
      </c>
      <c r="Y39" s="2">
        <v>944</v>
      </c>
      <c r="Z39" s="2">
        <v>0</v>
      </c>
      <c r="AA39" s="1">
        <f>Q39+S39+U39+W39+Y39</f>
        <v>11106</v>
      </c>
      <c r="AB39" s="13">
        <f>R39+T39+V39+X39+Z39</f>
        <v>0</v>
      </c>
      <c r="AC39" s="14">
        <f>AA39+AB39</f>
        <v>11106</v>
      </c>
      <c r="AE39" s="3" t="s">
        <v>12</v>
      </c>
      <c r="AF39" s="2">
        <f>IFERROR(B39/Q39, "N.A.")</f>
        <v>3899.2584097859326</v>
      </c>
      <c r="AG39" s="2" t="str">
        <f t="shared" ref="AG39:AR43" si="30">IFERROR(C39/R39, "N.A.")</f>
        <v>N.A.</v>
      </c>
      <c r="AH39" s="2">
        <f t="shared" si="30"/>
        <v>9000</v>
      </c>
      <c r="AI39" s="2" t="str">
        <f t="shared" si="30"/>
        <v>N.A.</v>
      </c>
      <c r="AJ39" s="2">
        <f t="shared" si="30"/>
        <v>9900.5911330049275</v>
      </c>
      <c r="AK39" s="2" t="str">
        <f t="shared" si="30"/>
        <v>N.A.</v>
      </c>
      <c r="AL39" s="2">
        <f t="shared" si="30"/>
        <v>3401.527502967946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3895.039618224383</v>
      </c>
      <c r="AQ39" s="13" t="str">
        <f t="shared" si="30"/>
        <v>N.A.</v>
      </c>
      <c r="AR39" s="14">
        <f t="shared" si="30"/>
        <v>3895.039618224383</v>
      </c>
    </row>
    <row r="40" spans="1:44" ht="15" customHeight="1" thickBot="1" x14ac:dyDescent="0.3">
      <c r="A40" s="3" t="s">
        <v>13</v>
      </c>
      <c r="B40" s="2">
        <v>18493980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18493980</v>
      </c>
      <c r="M40" s="13">
        <f t="shared" si="31"/>
        <v>0</v>
      </c>
      <c r="N40" s="14">
        <f t="shared" ref="N40:N42" si="32">L40+M40</f>
        <v>18493980</v>
      </c>
      <c r="P40" s="3" t="s">
        <v>13</v>
      </c>
      <c r="Q40" s="2">
        <v>5278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5278</v>
      </c>
      <c r="AB40" s="13">
        <f t="shared" si="33"/>
        <v>0</v>
      </c>
      <c r="AC40" s="14">
        <f t="shared" ref="AC40:AC42" si="34">AA40+AB40</f>
        <v>5278</v>
      </c>
      <c r="AE40" s="3" t="s">
        <v>13</v>
      </c>
      <c r="AF40" s="2">
        <f t="shared" ref="AF40:AF43" si="35">IFERROR(B40/Q40, "N.A.")</f>
        <v>3503.9749905267145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3503.9749905267145</v>
      </c>
      <c r="AQ40" s="13" t="str">
        <f t="shared" si="30"/>
        <v>N.A.</v>
      </c>
      <c r="AR40" s="14">
        <f t="shared" si="30"/>
        <v>3503.9749905267145</v>
      </c>
    </row>
    <row r="41" spans="1:44" ht="15" customHeight="1" thickBot="1" x14ac:dyDescent="0.3">
      <c r="A41" s="3" t="s">
        <v>14</v>
      </c>
      <c r="B41" s="2">
        <v>37655118</v>
      </c>
      <c r="C41" s="2">
        <v>148262099.99999997</v>
      </c>
      <c r="D41" s="2">
        <v>2692560</v>
      </c>
      <c r="E41" s="2"/>
      <c r="F41" s="2"/>
      <c r="G41" s="2">
        <v>6614260.0000000009</v>
      </c>
      <c r="H41" s="2"/>
      <c r="I41" s="2">
        <v>10699600</v>
      </c>
      <c r="J41" s="2">
        <v>0</v>
      </c>
      <c r="K41" s="2"/>
      <c r="L41" s="1">
        <f t="shared" si="31"/>
        <v>40347678</v>
      </c>
      <c r="M41" s="13">
        <f t="shared" si="31"/>
        <v>165575959.99999997</v>
      </c>
      <c r="N41" s="14">
        <f t="shared" si="32"/>
        <v>205923637.99999997</v>
      </c>
      <c r="P41" s="3" t="s">
        <v>14</v>
      </c>
      <c r="Q41" s="2">
        <v>8926</v>
      </c>
      <c r="R41" s="2">
        <v>22185</v>
      </c>
      <c r="S41" s="2">
        <v>1047</v>
      </c>
      <c r="T41" s="2">
        <v>0</v>
      </c>
      <c r="U41" s="2">
        <v>0</v>
      </c>
      <c r="V41" s="2">
        <v>1451</v>
      </c>
      <c r="W41" s="2">
        <v>0</v>
      </c>
      <c r="X41" s="2">
        <v>1704</v>
      </c>
      <c r="Y41" s="2">
        <v>3348</v>
      </c>
      <c r="Z41" s="2">
        <v>0</v>
      </c>
      <c r="AA41" s="1">
        <f t="shared" si="33"/>
        <v>13321</v>
      </c>
      <c r="AB41" s="13">
        <f t="shared" si="33"/>
        <v>25340</v>
      </c>
      <c r="AC41" s="14">
        <f t="shared" si="34"/>
        <v>38661</v>
      </c>
      <c r="AE41" s="3" t="s">
        <v>14</v>
      </c>
      <c r="AF41" s="2">
        <f t="shared" si="35"/>
        <v>4218.5881693927849</v>
      </c>
      <c r="AG41" s="2">
        <f t="shared" si="30"/>
        <v>6682.9885057471247</v>
      </c>
      <c r="AH41" s="2">
        <f t="shared" si="30"/>
        <v>2571.6905444126073</v>
      </c>
      <c r="AI41" s="2" t="str">
        <f t="shared" si="30"/>
        <v>N.A.</v>
      </c>
      <c r="AJ41" s="2" t="str">
        <f t="shared" si="30"/>
        <v>N.A.</v>
      </c>
      <c r="AK41" s="2">
        <f t="shared" si="30"/>
        <v>4558.4148862853208</v>
      </c>
      <c r="AL41" s="2" t="str">
        <f t="shared" si="30"/>
        <v>N.A.</v>
      </c>
      <c r="AM41" s="2">
        <f t="shared" si="30"/>
        <v>6279.1079812206572</v>
      </c>
      <c r="AN41" s="2">
        <f t="shared" si="30"/>
        <v>0</v>
      </c>
      <c r="AO41" s="2" t="str">
        <f t="shared" si="30"/>
        <v>N.A.</v>
      </c>
      <c r="AP41" s="15">
        <f t="shared" si="30"/>
        <v>3028.8775617446136</v>
      </c>
      <c r="AQ41" s="13">
        <f t="shared" si="30"/>
        <v>6534.1736385161785</v>
      </c>
      <c r="AR41" s="14">
        <f t="shared" si="30"/>
        <v>5326.3919195054441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61249328</v>
      </c>
      <c r="C43" s="2">
        <v>148262099.99999997</v>
      </c>
      <c r="D43" s="2">
        <v>5014560</v>
      </c>
      <c r="E43" s="2"/>
      <c r="F43" s="2">
        <v>10049100.000000002</v>
      </c>
      <c r="G43" s="2">
        <v>6614260.0000000009</v>
      </c>
      <c r="H43" s="2">
        <v>25786980</v>
      </c>
      <c r="I43" s="2">
        <v>10699600</v>
      </c>
      <c r="J43" s="2">
        <v>0</v>
      </c>
      <c r="K43" s="2"/>
      <c r="L43" s="1">
        <f t="shared" ref="L43" si="36">B43+D43+F43+H43+J43</f>
        <v>102099968</v>
      </c>
      <c r="M43" s="13">
        <f t="shared" ref="M43" si="37">C43+E43+G43+I43+K43</f>
        <v>165575959.99999997</v>
      </c>
      <c r="N43" s="21">
        <f t="shared" ref="N43" si="38">L43+M43</f>
        <v>267675927.99999997</v>
      </c>
      <c r="P43" s="4" t="s">
        <v>16</v>
      </c>
      <c r="Q43" s="2">
        <v>15512</v>
      </c>
      <c r="R43" s="2">
        <v>22185</v>
      </c>
      <c r="S43" s="2">
        <v>1305</v>
      </c>
      <c r="T43" s="2">
        <v>0</v>
      </c>
      <c r="U43" s="2">
        <v>1015</v>
      </c>
      <c r="V43" s="2">
        <v>1451</v>
      </c>
      <c r="W43" s="2">
        <v>7581</v>
      </c>
      <c r="X43" s="2">
        <v>1704</v>
      </c>
      <c r="Y43" s="2">
        <v>4292</v>
      </c>
      <c r="Z43" s="2">
        <v>0</v>
      </c>
      <c r="AA43" s="1">
        <f t="shared" ref="AA43" si="39">Q43+S43+U43+W43+Y43</f>
        <v>29705</v>
      </c>
      <c r="AB43" s="13">
        <f t="shared" ref="AB43" si="40">R43+T43+V43+X43+Z43</f>
        <v>25340</v>
      </c>
      <c r="AC43" s="21">
        <f t="shared" ref="AC43" si="41">AA43+AB43</f>
        <v>55045</v>
      </c>
      <c r="AE43" s="4" t="s">
        <v>16</v>
      </c>
      <c r="AF43" s="2">
        <f t="shared" si="35"/>
        <v>3948.5126353790615</v>
      </c>
      <c r="AG43" s="2">
        <f t="shared" si="30"/>
        <v>6682.9885057471247</v>
      </c>
      <c r="AH43" s="2">
        <f t="shared" si="30"/>
        <v>3842.5747126436781</v>
      </c>
      <c r="AI43" s="2" t="str">
        <f t="shared" si="30"/>
        <v>N.A.</v>
      </c>
      <c r="AJ43" s="2">
        <f t="shared" si="30"/>
        <v>9900.5911330049275</v>
      </c>
      <c r="AK43" s="2">
        <f t="shared" si="30"/>
        <v>4558.4148862853208</v>
      </c>
      <c r="AL43" s="2">
        <f t="shared" si="30"/>
        <v>3401.527502967946</v>
      </c>
      <c r="AM43" s="2">
        <f t="shared" si="30"/>
        <v>6279.1079812206572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3437.13071873422</v>
      </c>
      <c r="AQ43" s="13">
        <f t="shared" ref="AQ43" si="43">IFERROR(M43/AB43, "N.A.")</f>
        <v>6534.1736385161785</v>
      </c>
      <c r="AR43" s="14">
        <f t="shared" ref="AR43" si="44">IFERROR(N43/AC43, "N.A.")</f>
        <v>4862.856353892269</v>
      </c>
    </row>
    <row r="44" spans="1:44" ht="15" customHeight="1" thickBot="1" x14ac:dyDescent="0.3">
      <c r="A44" s="5" t="s">
        <v>0</v>
      </c>
      <c r="B44" s="44">
        <f>B43+C43</f>
        <v>209511427.99999997</v>
      </c>
      <c r="C44" s="45"/>
      <c r="D44" s="44">
        <f>D43+E43</f>
        <v>5014560</v>
      </c>
      <c r="E44" s="45"/>
      <c r="F44" s="44">
        <f>F43+G43</f>
        <v>16663360.000000004</v>
      </c>
      <c r="G44" s="45"/>
      <c r="H44" s="44">
        <f>H43+I43</f>
        <v>36486580</v>
      </c>
      <c r="I44" s="45"/>
      <c r="J44" s="44">
        <f>J43+K43</f>
        <v>0</v>
      </c>
      <c r="K44" s="45"/>
      <c r="L44" s="44">
        <f>L43+M43</f>
        <v>267675927.99999997</v>
      </c>
      <c r="M44" s="46"/>
      <c r="N44" s="22">
        <f>B44+D44+F44+H44+J44</f>
        <v>267675927.99999997</v>
      </c>
      <c r="P44" s="5" t="s">
        <v>0</v>
      </c>
      <c r="Q44" s="44">
        <f>Q43+R43</f>
        <v>37697</v>
      </c>
      <c r="R44" s="45"/>
      <c r="S44" s="44">
        <f>S43+T43</f>
        <v>1305</v>
      </c>
      <c r="T44" s="45"/>
      <c r="U44" s="44">
        <f>U43+V43</f>
        <v>2466</v>
      </c>
      <c r="V44" s="45"/>
      <c r="W44" s="44">
        <f>W43+X43</f>
        <v>9285</v>
      </c>
      <c r="X44" s="45"/>
      <c r="Y44" s="44">
        <f>Y43+Z43</f>
        <v>4292</v>
      </c>
      <c r="Z44" s="45"/>
      <c r="AA44" s="44">
        <f>AA43+AB43</f>
        <v>55045</v>
      </c>
      <c r="AB44" s="46"/>
      <c r="AC44" s="22">
        <f>Q44+S44+U44+W44+Y44</f>
        <v>55045</v>
      </c>
      <c r="AE44" s="5" t="s">
        <v>0</v>
      </c>
      <c r="AF44" s="24">
        <f>IFERROR(B44/Q44,"N.A.")</f>
        <v>5557.774570920762</v>
      </c>
      <c r="AG44" s="25"/>
      <c r="AH44" s="24">
        <f>IFERROR(D44/S44,"N.A.")</f>
        <v>3842.5747126436781</v>
      </c>
      <c r="AI44" s="25"/>
      <c r="AJ44" s="24">
        <f>IFERROR(F44/U44,"N.A.")</f>
        <v>6757.2424979724265</v>
      </c>
      <c r="AK44" s="25"/>
      <c r="AL44" s="24">
        <f>IFERROR(H44/W44,"N.A.")</f>
        <v>3929.6262789445341</v>
      </c>
      <c r="AM44" s="25"/>
      <c r="AN44" s="24">
        <f>IFERROR(J44/Y44,"N.A.")</f>
        <v>0</v>
      </c>
      <c r="AO44" s="25"/>
      <c r="AP44" s="24">
        <f>IFERROR(L44/AA44,"N.A.")</f>
        <v>4862.856353892269</v>
      </c>
      <c r="AQ44" s="25"/>
      <c r="AR44" s="16">
        <f>IFERROR(N44/AC44, "N.A.")</f>
        <v>4862.856353892269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126761969.99999994</v>
      </c>
      <c r="C15" s="2"/>
      <c r="D15" s="2">
        <v>68508390.000000015</v>
      </c>
      <c r="E15" s="2"/>
      <c r="F15" s="2">
        <v>34221235</v>
      </c>
      <c r="G15" s="2"/>
      <c r="H15" s="2">
        <v>268230828.99999997</v>
      </c>
      <c r="I15" s="2"/>
      <c r="J15" s="2">
        <v>0</v>
      </c>
      <c r="K15" s="2"/>
      <c r="L15" s="1">
        <f>B15+D15+F15+H15+J15</f>
        <v>497722423.99999988</v>
      </c>
      <c r="M15" s="13">
        <f>C15+E15+G15+I15+K15</f>
        <v>0</v>
      </c>
      <c r="N15" s="14">
        <f>L15+M15</f>
        <v>497722423.99999988</v>
      </c>
      <c r="P15" s="3" t="s">
        <v>12</v>
      </c>
      <c r="Q15" s="2">
        <v>20945</v>
      </c>
      <c r="R15" s="2">
        <v>0</v>
      </c>
      <c r="S15" s="2">
        <v>9213</v>
      </c>
      <c r="T15" s="2">
        <v>0</v>
      </c>
      <c r="U15" s="2">
        <v>5669</v>
      </c>
      <c r="V15" s="2">
        <v>0</v>
      </c>
      <c r="W15" s="2">
        <v>53977</v>
      </c>
      <c r="X15" s="2">
        <v>0</v>
      </c>
      <c r="Y15" s="2">
        <v>1769</v>
      </c>
      <c r="Z15" s="2">
        <v>0</v>
      </c>
      <c r="AA15" s="1">
        <f>Q15+S15+U15+W15+Y15</f>
        <v>91573</v>
      </c>
      <c r="AB15" s="13">
        <f>R15+T15+V15+X15+Z15</f>
        <v>0</v>
      </c>
      <c r="AC15" s="14">
        <f>AA15+AB15</f>
        <v>91573</v>
      </c>
      <c r="AE15" s="3" t="s">
        <v>12</v>
      </c>
      <c r="AF15" s="2">
        <f>IFERROR(B15/Q15, "N.A.")</f>
        <v>6052.1351157794197</v>
      </c>
      <c r="AG15" s="2" t="str">
        <f t="shared" ref="AG15:AR19" si="0">IFERROR(C15/R15, "N.A.")</f>
        <v>N.A.</v>
      </c>
      <c r="AH15" s="2">
        <f t="shared" si="0"/>
        <v>7436.0566590687085</v>
      </c>
      <c r="AI15" s="2" t="str">
        <f t="shared" si="0"/>
        <v>N.A.</v>
      </c>
      <c r="AJ15" s="2">
        <f t="shared" si="0"/>
        <v>6036.5558299523727</v>
      </c>
      <c r="AK15" s="2" t="str">
        <f t="shared" si="0"/>
        <v>N.A.</v>
      </c>
      <c r="AL15" s="2">
        <f t="shared" si="0"/>
        <v>4969.3541508420249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5435.2530112587756</v>
      </c>
      <c r="AQ15" s="13" t="str">
        <f t="shared" si="0"/>
        <v>N.A.</v>
      </c>
      <c r="AR15" s="14">
        <f t="shared" si="0"/>
        <v>5435.2530112587756</v>
      </c>
    </row>
    <row r="16" spans="1:44" ht="15" customHeight="1" thickBot="1" x14ac:dyDescent="0.3">
      <c r="A16" s="3" t="s">
        <v>13</v>
      </c>
      <c r="B16" s="2">
        <v>93748604.999999985</v>
      </c>
      <c r="C16" s="2">
        <v>2583980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93748604.999999985</v>
      </c>
      <c r="M16" s="13">
        <f t="shared" si="1"/>
        <v>2583980</v>
      </c>
      <c r="N16" s="14">
        <f t="shared" ref="N16:N18" si="2">L16+M16</f>
        <v>96332584.999999985</v>
      </c>
      <c r="P16" s="3" t="s">
        <v>13</v>
      </c>
      <c r="Q16" s="2">
        <v>18571</v>
      </c>
      <c r="R16" s="2">
        <v>418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18571</v>
      </c>
      <c r="AB16" s="13">
        <f t="shared" si="3"/>
        <v>418</v>
      </c>
      <c r="AC16" s="14">
        <f t="shared" ref="AC16:AC18" si="4">AA16+AB16</f>
        <v>18989</v>
      </c>
      <c r="AE16" s="3" t="s">
        <v>13</v>
      </c>
      <c r="AF16" s="2">
        <f t="shared" ref="AF16:AF19" si="5">IFERROR(B16/Q16, "N.A.")</f>
        <v>5048.1183027300622</v>
      </c>
      <c r="AG16" s="2">
        <f t="shared" si="0"/>
        <v>6181.7703349282301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5048.1183027300622</v>
      </c>
      <c r="AQ16" s="13">
        <f t="shared" si="0"/>
        <v>6181.7703349282301</v>
      </c>
      <c r="AR16" s="14">
        <f t="shared" si="0"/>
        <v>5073.0730949497065</v>
      </c>
    </row>
    <row r="17" spans="1:44" ht="15" customHeight="1" thickBot="1" x14ac:dyDescent="0.3">
      <c r="A17" s="3" t="s">
        <v>14</v>
      </c>
      <c r="B17" s="2">
        <v>263439151.99999994</v>
      </c>
      <c r="C17" s="2">
        <v>1588322932</v>
      </c>
      <c r="D17" s="2">
        <v>74522749.999999985</v>
      </c>
      <c r="E17" s="2">
        <v>35740205</v>
      </c>
      <c r="F17" s="2"/>
      <c r="G17" s="2">
        <v>230618592.00000015</v>
      </c>
      <c r="H17" s="2"/>
      <c r="I17" s="2">
        <v>91954809.999999955</v>
      </c>
      <c r="J17" s="2">
        <v>0</v>
      </c>
      <c r="K17" s="2"/>
      <c r="L17" s="1">
        <f t="shared" si="1"/>
        <v>337961901.99999994</v>
      </c>
      <c r="M17" s="13">
        <f t="shared" si="1"/>
        <v>1946636539.0000002</v>
      </c>
      <c r="N17" s="14">
        <f t="shared" si="2"/>
        <v>2284598441</v>
      </c>
      <c r="P17" s="3" t="s">
        <v>14</v>
      </c>
      <c r="Q17" s="2">
        <v>45345</v>
      </c>
      <c r="R17" s="2">
        <v>237184</v>
      </c>
      <c r="S17" s="2">
        <v>11120</v>
      </c>
      <c r="T17" s="2">
        <v>4670</v>
      </c>
      <c r="U17" s="2">
        <v>0</v>
      </c>
      <c r="V17" s="2">
        <v>12936</v>
      </c>
      <c r="W17" s="2">
        <v>0</v>
      </c>
      <c r="X17" s="2">
        <v>16055</v>
      </c>
      <c r="Y17" s="2">
        <v>5722</v>
      </c>
      <c r="Z17" s="2">
        <v>0</v>
      </c>
      <c r="AA17" s="1">
        <f t="shared" si="3"/>
        <v>62187</v>
      </c>
      <c r="AB17" s="13">
        <f t="shared" si="3"/>
        <v>270845</v>
      </c>
      <c r="AC17" s="14">
        <f t="shared" si="4"/>
        <v>333032</v>
      </c>
      <c r="AE17" s="3" t="s">
        <v>14</v>
      </c>
      <c r="AF17" s="2">
        <f t="shared" si="5"/>
        <v>5809.6626309405656</v>
      </c>
      <c r="AG17" s="2">
        <f t="shared" si="0"/>
        <v>6696.5854863734485</v>
      </c>
      <c r="AH17" s="2">
        <f t="shared" si="0"/>
        <v>6701.686151079135</v>
      </c>
      <c r="AI17" s="2">
        <f t="shared" si="0"/>
        <v>7653.1488222698072</v>
      </c>
      <c r="AJ17" s="2" t="str">
        <f t="shared" si="0"/>
        <v>N.A.</v>
      </c>
      <c r="AK17" s="2">
        <f t="shared" si="0"/>
        <v>17827.65862708721</v>
      </c>
      <c r="AL17" s="2" t="str">
        <f t="shared" si="0"/>
        <v>N.A.</v>
      </c>
      <c r="AM17" s="2">
        <f t="shared" si="0"/>
        <v>5727.4873871068176</v>
      </c>
      <c r="AN17" s="2">
        <f t="shared" si="0"/>
        <v>0</v>
      </c>
      <c r="AO17" s="2" t="str">
        <f t="shared" si="0"/>
        <v>N.A.</v>
      </c>
      <c r="AP17" s="15">
        <f t="shared" si="0"/>
        <v>5434.6069435734144</v>
      </c>
      <c r="AQ17" s="13">
        <f t="shared" si="0"/>
        <v>7187.2714615370423</v>
      </c>
      <c r="AR17" s="14">
        <f t="shared" si="0"/>
        <v>6859.9967600711043</v>
      </c>
    </row>
    <row r="18" spans="1:44" ht="15" customHeight="1" thickBot="1" x14ac:dyDescent="0.3">
      <c r="A18" s="3" t="s">
        <v>15</v>
      </c>
      <c r="B18" s="2">
        <v>143190.00000000003</v>
      </c>
      <c r="C18" s="2"/>
      <c r="D18" s="2">
        <v>1662450</v>
      </c>
      <c r="E18" s="2"/>
      <c r="F18" s="2"/>
      <c r="G18" s="2">
        <v>9728990.0000000019</v>
      </c>
      <c r="H18" s="2"/>
      <c r="I18" s="2"/>
      <c r="J18" s="2"/>
      <c r="K18" s="2"/>
      <c r="L18" s="1">
        <f t="shared" si="1"/>
        <v>1805640</v>
      </c>
      <c r="M18" s="13">
        <f t="shared" si="1"/>
        <v>9728990.0000000019</v>
      </c>
      <c r="N18" s="14">
        <f t="shared" si="2"/>
        <v>11534630.000000002</v>
      </c>
      <c r="P18" s="3" t="s">
        <v>15</v>
      </c>
      <c r="Q18" s="2">
        <v>281</v>
      </c>
      <c r="R18" s="2">
        <v>0</v>
      </c>
      <c r="S18" s="2">
        <v>287</v>
      </c>
      <c r="T18" s="2">
        <v>0</v>
      </c>
      <c r="U18" s="2">
        <v>0</v>
      </c>
      <c r="V18" s="2">
        <v>520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568</v>
      </c>
      <c r="AB18" s="13">
        <f t="shared" si="3"/>
        <v>520</v>
      </c>
      <c r="AC18" s="21">
        <f t="shared" si="4"/>
        <v>1088</v>
      </c>
      <c r="AE18" s="3" t="s">
        <v>15</v>
      </c>
      <c r="AF18" s="2">
        <f t="shared" si="5"/>
        <v>509.57295373665488</v>
      </c>
      <c r="AG18" s="2" t="str">
        <f t="shared" si="0"/>
        <v>N.A.</v>
      </c>
      <c r="AH18" s="2">
        <f t="shared" si="0"/>
        <v>5792.508710801394</v>
      </c>
      <c r="AI18" s="2" t="str">
        <f t="shared" si="0"/>
        <v>N.A.</v>
      </c>
      <c r="AJ18" s="2" t="str">
        <f t="shared" si="0"/>
        <v>N.A.</v>
      </c>
      <c r="AK18" s="2">
        <f t="shared" si="0"/>
        <v>18709.596153846156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3178.9436619718308</v>
      </c>
      <c r="AQ18" s="13">
        <f t="shared" si="0"/>
        <v>18709.596153846156</v>
      </c>
      <c r="AR18" s="14">
        <f t="shared" si="0"/>
        <v>10601.681985294119</v>
      </c>
    </row>
    <row r="19" spans="1:44" ht="15" customHeight="1" thickBot="1" x14ac:dyDescent="0.3">
      <c r="A19" s="4" t="s">
        <v>16</v>
      </c>
      <c r="B19" s="2">
        <v>484092917.00000048</v>
      </c>
      <c r="C19" s="2">
        <v>1590906911.9999993</v>
      </c>
      <c r="D19" s="2">
        <v>144693590</v>
      </c>
      <c r="E19" s="2">
        <v>35740205</v>
      </c>
      <c r="F19" s="2">
        <v>34221235</v>
      </c>
      <c r="G19" s="2">
        <v>240347582.00000009</v>
      </c>
      <c r="H19" s="2">
        <v>268230828.99999997</v>
      </c>
      <c r="I19" s="2">
        <v>91954809.999999955</v>
      </c>
      <c r="J19" s="2">
        <v>0</v>
      </c>
      <c r="K19" s="2"/>
      <c r="L19" s="1">
        <f t="shared" ref="L19" si="6">B19+D19+F19+H19+J19</f>
        <v>931238571.00000048</v>
      </c>
      <c r="M19" s="13">
        <f t="shared" ref="M19" si="7">C19+E19+G19+I19+K19</f>
        <v>1958949508.9999993</v>
      </c>
      <c r="N19" s="21">
        <f t="shared" ref="N19" si="8">L19+M19</f>
        <v>2890188080</v>
      </c>
      <c r="P19" s="4" t="s">
        <v>16</v>
      </c>
      <c r="Q19" s="2">
        <v>85142</v>
      </c>
      <c r="R19" s="2">
        <v>237602</v>
      </c>
      <c r="S19" s="2">
        <v>20620</v>
      </c>
      <c r="T19" s="2">
        <v>4670</v>
      </c>
      <c r="U19" s="2">
        <v>5669</v>
      </c>
      <c r="V19" s="2">
        <v>13456</v>
      </c>
      <c r="W19" s="2">
        <v>53977</v>
      </c>
      <c r="X19" s="2">
        <v>16055</v>
      </c>
      <c r="Y19" s="2">
        <v>7491</v>
      </c>
      <c r="Z19" s="2">
        <v>0</v>
      </c>
      <c r="AA19" s="1">
        <f t="shared" ref="AA19" si="9">Q19+S19+U19+W19+Y19</f>
        <v>172899</v>
      </c>
      <c r="AB19" s="13">
        <f t="shared" ref="AB19" si="10">R19+T19+V19+X19+Z19</f>
        <v>271783</v>
      </c>
      <c r="AC19" s="14">
        <f t="shared" ref="AC19" si="11">AA19+AB19</f>
        <v>444682</v>
      </c>
      <c r="AE19" s="4" t="s">
        <v>16</v>
      </c>
      <c r="AF19" s="2">
        <f t="shared" si="5"/>
        <v>5685.7123041507184</v>
      </c>
      <c r="AG19" s="2">
        <f t="shared" si="0"/>
        <v>6695.6798006750751</v>
      </c>
      <c r="AH19" s="2">
        <f t="shared" si="0"/>
        <v>7017.1479146459751</v>
      </c>
      <c r="AI19" s="2">
        <f t="shared" si="0"/>
        <v>7653.1488222698072</v>
      </c>
      <c r="AJ19" s="2">
        <f t="shared" si="0"/>
        <v>6036.5558299523727</v>
      </c>
      <c r="AK19" s="2">
        <f t="shared" si="0"/>
        <v>17861.74063614745</v>
      </c>
      <c r="AL19" s="2">
        <f t="shared" si="0"/>
        <v>4969.3541508420249</v>
      </c>
      <c r="AM19" s="2">
        <f t="shared" si="0"/>
        <v>5727.4873871068176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5386.0263564277438</v>
      </c>
      <c r="AQ19" s="13">
        <f t="shared" ref="AQ19" si="13">IFERROR(M19/AB19, "N.A.")</f>
        <v>7207.7705706390734</v>
      </c>
      <c r="AR19" s="14">
        <f t="shared" ref="AR19" si="14">IFERROR(N19/AC19, "N.A.")</f>
        <v>6499.4492243895638</v>
      </c>
    </row>
    <row r="20" spans="1:44" ht="15" customHeight="1" thickBot="1" x14ac:dyDescent="0.3">
      <c r="A20" s="5" t="s">
        <v>0</v>
      </c>
      <c r="B20" s="44">
        <f>B19+C19</f>
        <v>2074999828.9999998</v>
      </c>
      <c r="C20" s="45"/>
      <c r="D20" s="44">
        <f>D19+E19</f>
        <v>180433795</v>
      </c>
      <c r="E20" s="45"/>
      <c r="F20" s="44">
        <f>F19+G19</f>
        <v>274568817.00000012</v>
      </c>
      <c r="G20" s="45"/>
      <c r="H20" s="44">
        <f>H19+I19</f>
        <v>360185638.99999994</v>
      </c>
      <c r="I20" s="45"/>
      <c r="J20" s="44">
        <f>J19+K19</f>
        <v>0</v>
      </c>
      <c r="K20" s="45"/>
      <c r="L20" s="44">
        <f>L19+M19</f>
        <v>2890188080</v>
      </c>
      <c r="M20" s="46"/>
      <c r="N20" s="22">
        <f>B20+D20+F20+H20+J20</f>
        <v>2890188080</v>
      </c>
      <c r="P20" s="5" t="s">
        <v>0</v>
      </c>
      <c r="Q20" s="44">
        <f>Q19+R19</f>
        <v>322744</v>
      </c>
      <c r="R20" s="45"/>
      <c r="S20" s="44">
        <f>S19+T19</f>
        <v>25290</v>
      </c>
      <c r="T20" s="45"/>
      <c r="U20" s="44">
        <f>U19+V19</f>
        <v>19125</v>
      </c>
      <c r="V20" s="45"/>
      <c r="W20" s="44">
        <f>W19+X19</f>
        <v>70032</v>
      </c>
      <c r="X20" s="45"/>
      <c r="Y20" s="44">
        <f>Y19+Z19</f>
        <v>7491</v>
      </c>
      <c r="Z20" s="45"/>
      <c r="AA20" s="44">
        <f>AA19+AB19</f>
        <v>444682</v>
      </c>
      <c r="AB20" s="45"/>
      <c r="AC20" s="23">
        <f>Q20+S20+U20+W20+Y20</f>
        <v>444682</v>
      </c>
      <c r="AE20" s="5" t="s">
        <v>0</v>
      </c>
      <c r="AF20" s="24">
        <f>IFERROR(B20/Q20,"N.A.")</f>
        <v>6429.2437008898687</v>
      </c>
      <c r="AG20" s="25"/>
      <c r="AH20" s="24">
        <f>IFERROR(D20/S20,"N.A.")</f>
        <v>7134.5905496243577</v>
      </c>
      <c r="AI20" s="25"/>
      <c r="AJ20" s="24">
        <f>IFERROR(F20/U20,"N.A.")</f>
        <v>14356.539450980399</v>
      </c>
      <c r="AK20" s="25"/>
      <c r="AL20" s="24">
        <f>IFERROR(H20/W20,"N.A.")</f>
        <v>5143.1579706419916</v>
      </c>
      <c r="AM20" s="25"/>
      <c r="AN20" s="24">
        <f>IFERROR(J20/Y20,"N.A.")</f>
        <v>0</v>
      </c>
      <c r="AO20" s="25"/>
      <c r="AP20" s="24">
        <f>IFERROR(L20/AA20,"N.A.")</f>
        <v>6499.4492243895638</v>
      </c>
      <c r="AQ20" s="25"/>
      <c r="AR20" s="16">
        <f>IFERROR(N20/AC20, "N.A.")</f>
        <v>6499.4492243895638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112686660.00000001</v>
      </c>
      <c r="C27" s="2"/>
      <c r="D27" s="2">
        <v>66521229.999999993</v>
      </c>
      <c r="E27" s="2"/>
      <c r="F27" s="2">
        <v>28275970.000000007</v>
      </c>
      <c r="G27" s="2"/>
      <c r="H27" s="2">
        <v>173140464.99999997</v>
      </c>
      <c r="I27" s="2"/>
      <c r="J27" s="2">
        <v>0</v>
      </c>
      <c r="K27" s="2"/>
      <c r="L27" s="1">
        <f>B27+D27+F27+H27+J27</f>
        <v>380624325</v>
      </c>
      <c r="M27" s="13">
        <f>C27+E27+G27+I27+K27</f>
        <v>0</v>
      </c>
      <c r="N27" s="14">
        <f>L27+M27</f>
        <v>380624325</v>
      </c>
      <c r="P27" s="3" t="s">
        <v>12</v>
      </c>
      <c r="Q27" s="2">
        <v>16561</v>
      </c>
      <c r="R27" s="2">
        <v>0</v>
      </c>
      <c r="S27" s="2">
        <v>8967</v>
      </c>
      <c r="T27" s="2">
        <v>0</v>
      </c>
      <c r="U27" s="2">
        <v>4262</v>
      </c>
      <c r="V27" s="2">
        <v>0</v>
      </c>
      <c r="W27" s="2">
        <v>27295</v>
      </c>
      <c r="X27" s="2">
        <v>0</v>
      </c>
      <c r="Y27" s="2">
        <v>169</v>
      </c>
      <c r="Z27" s="2">
        <v>0</v>
      </c>
      <c r="AA27" s="1">
        <f>Q27+S27+U27+W27+Y27</f>
        <v>57254</v>
      </c>
      <c r="AB27" s="13">
        <f>R27+T27+V27+X27+Z27</f>
        <v>0</v>
      </c>
      <c r="AC27" s="14">
        <f>AA27+AB27</f>
        <v>57254</v>
      </c>
      <c r="AE27" s="3" t="s">
        <v>12</v>
      </c>
      <c r="AF27" s="2">
        <f>IFERROR(B27/Q27, "N.A.")</f>
        <v>6804.339109957129</v>
      </c>
      <c r="AG27" s="2" t="str">
        <f t="shared" ref="AG27:AR31" si="15">IFERROR(C27/R27, "N.A.")</f>
        <v>N.A.</v>
      </c>
      <c r="AH27" s="2">
        <f t="shared" si="15"/>
        <v>7418.4487565518002</v>
      </c>
      <c r="AI27" s="2" t="str">
        <f t="shared" si="15"/>
        <v>N.A.</v>
      </c>
      <c r="AJ27" s="2">
        <f t="shared" si="15"/>
        <v>6634.4368840919769</v>
      </c>
      <c r="AK27" s="2" t="str">
        <f t="shared" si="15"/>
        <v>N.A.</v>
      </c>
      <c r="AL27" s="2">
        <f t="shared" si="15"/>
        <v>6343.3033522623182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6647.9953365703705</v>
      </c>
      <c r="AQ27" s="13" t="str">
        <f t="shared" si="15"/>
        <v>N.A.</v>
      </c>
      <c r="AR27" s="14">
        <f t="shared" si="15"/>
        <v>6647.9953365703705</v>
      </c>
    </row>
    <row r="28" spans="1:44" ht="15" customHeight="1" thickBot="1" x14ac:dyDescent="0.3">
      <c r="A28" s="3" t="s">
        <v>13</v>
      </c>
      <c r="B28" s="2">
        <v>9130400</v>
      </c>
      <c r="C28" s="2">
        <v>1214000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9130400</v>
      </c>
      <c r="M28" s="13">
        <f t="shared" si="16"/>
        <v>1214000</v>
      </c>
      <c r="N28" s="14">
        <f t="shared" ref="N28:N30" si="17">L28+M28</f>
        <v>10344400</v>
      </c>
      <c r="P28" s="3" t="s">
        <v>13</v>
      </c>
      <c r="Q28" s="2">
        <v>1543</v>
      </c>
      <c r="R28" s="2">
        <v>241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1543</v>
      </c>
      <c r="AB28" s="13">
        <f t="shared" si="18"/>
        <v>241</v>
      </c>
      <c r="AC28" s="14">
        <f t="shared" ref="AC28:AC30" si="19">AA28+AB28</f>
        <v>1784</v>
      </c>
      <c r="AE28" s="3" t="s">
        <v>13</v>
      </c>
      <c r="AF28" s="2">
        <f t="shared" ref="AF28:AF31" si="20">IFERROR(B28/Q28, "N.A.")</f>
        <v>5917.3039533376541</v>
      </c>
      <c r="AG28" s="2">
        <f t="shared" si="15"/>
        <v>5037.3443983402485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5917.3039533376541</v>
      </c>
      <c r="AQ28" s="13">
        <f t="shared" si="15"/>
        <v>5037.3443983402485</v>
      </c>
      <c r="AR28" s="14">
        <f t="shared" si="15"/>
        <v>5798.4304932735422</v>
      </c>
    </row>
    <row r="29" spans="1:44" ht="15" customHeight="1" thickBot="1" x14ac:dyDescent="0.3">
      <c r="A29" s="3" t="s">
        <v>14</v>
      </c>
      <c r="B29" s="2">
        <v>174453039.99999994</v>
      </c>
      <c r="C29" s="2">
        <v>1027261748.9999995</v>
      </c>
      <c r="D29" s="2">
        <v>62821770</v>
      </c>
      <c r="E29" s="2">
        <v>26731404.999999993</v>
      </c>
      <c r="F29" s="2"/>
      <c r="G29" s="2">
        <v>158291892.00000003</v>
      </c>
      <c r="H29" s="2"/>
      <c r="I29" s="2">
        <v>80527880</v>
      </c>
      <c r="J29" s="2">
        <v>0</v>
      </c>
      <c r="K29" s="2"/>
      <c r="L29" s="1">
        <f t="shared" si="16"/>
        <v>237274809.99999994</v>
      </c>
      <c r="M29" s="13">
        <f t="shared" si="16"/>
        <v>1292812925.9999995</v>
      </c>
      <c r="N29" s="14">
        <f t="shared" si="17"/>
        <v>1530087735.9999995</v>
      </c>
      <c r="P29" s="3" t="s">
        <v>14</v>
      </c>
      <c r="Q29" s="2">
        <v>27936</v>
      </c>
      <c r="R29" s="2">
        <v>147542</v>
      </c>
      <c r="S29" s="2">
        <v>8657</v>
      </c>
      <c r="T29" s="2">
        <v>2247</v>
      </c>
      <c r="U29" s="2">
        <v>0</v>
      </c>
      <c r="V29" s="2">
        <v>9377</v>
      </c>
      <c r="W29" s="2">
        <v>0</v>
      </c>
      <c r="X29" s="2">
        <v>12359</v>
      </c>
      <c r="Y29" s="2">
        <v>2590</v>
      </c>
      <c r="Z29" s="2">
        <v>0</v>
      </c>
      <c r="AA29" s="1">
        <f t="shared" si="18"/>
        <v>39183</v>
      </c>
      <c r="AB29" s="13">
        <f t="shared" si="18"/>
        <v>171525</v>
      </c>
      <c r="AC29" s="14">
        <f t="shared" si="19"/>
        <v>210708</v>
      </c>
      <c r="AE29" s="3" t="s">
        <v>14</v>
      </c>
      <c r="AF29" s="2">
        <f t="shared" si="20"/>
        <v>6244.7394043528038</v>
      </c>
      <c r="AG29" s="2">
        <f t="shared" si="15"/>
        <v>6962.5038904176408</v>
      </c>
      <c r="AH29" s="2">
        <f t="shared" si="15"/>
        <v>7256.7598475222367</v>
      </c>
      <c r="AI29" s="2">
        <f t="shared" si="15"/>
        <v>11896.486426346237</v>
      </c>
      <c r="AJ29" s="2" t="str">
        <f t="shared" si="15"/>
        <v>N.A.</v>
      </c>
      <c r="AK29" s="2">
        <f t="shared" si="15"/>
        <v>16880.867228324627</v>
      </c>
      <c r="AL29" s="2" t="str">
        <f t="shared" si="15"/>
        <v>N.A.</v>
      </c>
      <c r="AM29" s="2">
        <f t="shared" si="15"/>
        <v>6515.7278096933405</v>
      </c>
      <c r="AN29" s="2">
        <f t="shared" si="15"/>
        <v>0</v>
      </c>
      <c r="AO29" s="2" t="str">
        <f t="shared" si="15"/>
        <v>N.A.</v>
      </c>
      <c r="AP29" s="15">
        <f t="shared" si="15"/>
        <v>6055.5549600592076</v>
      </c>
      <c r="AQ29" s="13">
        <f t="shared" si="15"/>
        <v>7537.1690773939636</v>
      </c>
      <c r="AR29" s="14">
        <f t="shared" si="15"/>
        <v>7261.6499420999653</v>
      </c>
    </row>
    <row r="30" spans="1:44" ht="15" customHeight="1" thickBot="1" x14ac:dyDescent="0.3">
      <c r="A30" s="3" t="s">
        <v>15</v>
      </c>
      <c r="B30" s="2">
        <v>143190.00000000003</v>
      </c>
      <c r="C30" s="2"/>
      <c r="D30" s="2">
        <v>1662450</v>
      </c>
      <c r="E30" s="2"/>
      <c r="F30" s="2"/>
      <c r="G30" s="2">
        <v>9728990.0000000019</v>
      </c>
      <c r="H30" s="2"/>
      <c r="I30" s="2"/>
      <c r="J30" s="2"/>
      <c r="K30" s="2"/>
      <c r="L30" s="1">
        <f t="shared" si="16"/>
        <v>1805640</v>
      </c>
      <c r="M30" s="13">
        <f t="shared" si="16"/>
        <v>9728990.0000000019</v>
      </c>
      <c r="N30" s="14">
        <f t="shared" si="17"/>
        <v>11534630.000000002</v>
      </c>
      <c r="P30" s="3" t="s">
        <v>15</v>
      </c>
      <c r="Q30" s="2">
        <v>281</v>
      </c>
      <c r="R30" s="2">
        <v>0</v>
      </c>
      <c r="S30" s="2">
        <v>287</v>
      </c>
      <c r="T30" s="2">
        <v>0</v>
      </c>
      <c r="U30" s="2">
        <v>0</v>
      </c>
      <c r="V30" s="2">
        <v>520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568</v>
      </c>
      <c r="AB30" s="13">
        <f t="shared" si="18"/>
        <v>520</v>
      </c>
      <c r="AC30" s="21">
        <f t="shared" si="19"/>
        <v>1088</v>
      </c>
      <c r="AE30" s="3" t="s">
        <v>15</v>
      </c>
      <c r="AF30" s="2">
        <f t="shared" si="20"/>
        <v>509.57295373665488</v>
      </c>
      <c r="AG30" s="2" t="str">
        <f t="shared" si="15"/>
        <v>N.A.</v>
      </c>
      <c r="AH30" s="2">
        <f t="shared" si="15"/>
        <v>5792.508710801394</v>
      </c>
      <c r="AI30" s="2" t="str">
        <f t="shared" si="15"/>
        <v>N.A.</v>
      </c>
      <c r="AJ30" s="2" t="str">
        <f t="shared" si="15"/>
        <v>N.A.</v>
      </c>
      <c r="AK30" s="2">
        <f t="shared" si="15"/>
        <v>18709.596153846156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3178.9436619718308</v>
      </c>
      <c r="AQ30" s="13">
        <f t="shared" si="15"/>
        <v>18709.596153846156</v>
      </c>
      <c r="AR30" s="14">
        <f t="shared" si="15"/>
        <v>10601.681985294119</v>
      </c>
    </row>
    <row r="31" spans="1:44" ht="15" customHeight="1" thickBot="1" x14ac:dyDescent="0.3">
      <c r="A31" s="4" t="s">
        <v>16</v>
      </c>
      <c r="B31" s="2">
        <v>296413289.99999982</v>
      </c>
      <c r="C31" s="2">
        <v>1028475749.0000002</v>
      </c>
      <c r="D31" s="2">
        <v>131005450.00000007</v>
      </c>
      <c r="E31" s="2">
        <v>26731404.999999993</v>
      </c>
      <c r="F31" s="2">
        <v>28275970.000000007</v>
      </c>
      <c r="G31" s="2">
        <v>168020882.00000006</v>
      </c>
      <c r="H31" s="2">
        <v>173140464.99999997</v>
      </c>
      <c r="I31" s="2">
        <v>80527880</v>
      </c>
      <c r="J31" s="2">
        <v>0</v>
      </c>
      <c r="K31" s="2"/>
      <c r="L31" s="1">
        <f t="shared" ref="L31" si="21">B31+D31+F31+H31+J31</f>
        <v>628835174.99999988</v>
      </c>
      <c r="M31" s="13">
        <f t="shared" ref="M31" si="22">C31+E31+G31+I31+K31</f>
        <v>1303755916.0000002</v>
      </c>
      <c r="N31" s="21">
        <f t="shared" ref="N31" si="23">L31+M31</f>
        <v>1932591091</v>
      </c>
      <c r="P31" s="4" t="s">
        <v>16</v>
      </c>
      <c r="Q31" s="2">
        <v>46321</v>
      </c>
      <c r="R31" s="2">
        <v>147783</v>
      </c>
      <c r="S31" s="2">
        <v>17911</v>
      </c>
      <c r="T31" s="2">
        <v>2247</v>
      </c>
      <c r="U31" s="2">
        <v>4262</v>
      </c>
      <c r="V31" s="2">
        <v>9897</v>
      </c>
      <c r="W31" s="2">
        <v>27295</v>
      </c>
      <c r="X31" s="2">
        <v>12359</v>
      </c>
      <c r="Y31" s="2">
        <v>2759</v>
      </c>
      <c r="Z31" s="2">
        <v>0</v>
      </c>
      <c r="AA31" s="1">
        <f t="shared" ref="AA31" si="24">Q31+S31+U31+W31+Y31</f>
        <v>98548</v>
      </c>
      <c r="AB31" s="13">
        <f t="shared" ref="AB31" si="25">R31+T31+V31+X31+Z31</f>
        <v>172286</v>
      </c>
      <c r="AC31" s="14">
        <f t="shared" ref="AC31" si="26">AA31+AB31</f>
        <v>270834</v>
      </c>
      <c r="AE31" s="4" t="s">
        <v>16</v>
      </c>
      <c r="AF31" s="2">
        <f t="shared" si="20"/>
        <v>6399.1124975712919</v>
      </c>
      <c r="AG31" s="2">
        <f t="shared" si="15"/>
        <v>6959.3643991528133</v>
      </c>
      <c r="AH31" s="2">
        <f t="shared" si="15"/>
        <v>7314.2454357657343</v>
      </c>
      <c r="AI31" s="2">
        <f t="shared" si="15"/>
        <v>11896.486426346237</v>
      </c>
      <c r="AJ31" s="2">
        <f t="shared" si="15"/>
        <v>6634.4368840919769</v>
      </c>
      <c r="AK31" s="2">
        <f t="shared" si="15"/>
        <v>16976.950793169653</v>
      </c>
      <c r="AL31" s="2">
        <f t="shared" si="15"/>
        <v>6343.3033522623182</v>
      </c>
      <c r="AM31" s="2">
        <f t="shared" si="15"/>
        <v>6515.7278096933405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6381.0039270203342</v>
      </c>
      <c r="AQ31" s="13">
        <f t="shared" ref="AQ31" si="28">IFERROR(M31/AB31, "N.A.")</f>
        <v>7567.3932646877884</v>
      </c>
      <c r="AR31" s="14">
        <f t="shared" ref="AR31" si="29">IFERROR(N31/AC31, "N.A.")</f>
        <v>7135.7033865762796</v>
      </c>
    </row>
    <row r="32" spans="1:44" ht="15" customHeight="1" thickBot="1" x14ac:dyDescent="0.3">
      <c r="A32" s="5" t="s">
        <v>0</v>
      </c>
      <c r="B32" s="44">
        <f>B31+C31</f>
        <v>1324889039</v>
      </c>
      <c r="C32" s="45"/>
      <c r="D32" s="44">
        <f>D31+E31</f>
        <v>157736855.00000006</v>
      </c>
      <c r="E32" s="45"/>
      <c r="F32" s="44">
        <f>F31+G31</f>
        <v>196296852.00000006</v>
      </c>
      <c r="G32" s="45"/>
      <c r="H32" s="44">
        <f>H31+I31</f>
        <v>253668344.99999997</v>
      </c>
      <c r="I32" s="45"/>
      <c r="J32" s="44">
        <f>J31+K31</f>
        <v>0</v>
      </c>
      <c r="K32" s="45"/>
      <c r="L32" s="44">
        <f>L31+M31</f>
        <v>1932591091</v>
      </c>
      <c r="M32" s="46"/>
      <c r="N32" s="22">
        <f>B32+D32+F32+H32+J32</f>
        <v>1932591091</v>
      </c>
      <c r="P32" s="5" t="s">
        <v>0</v>
      </c>
      <c r="Q32" s="44">
        <f>Q31+R31</f>
        <v>194104</v>
      </c>
      <c r="R32" s="45"/>
      <c r="S32" s="44">
        <f>S31+T31</f>
        <v>20158</v>
      </c>
      <c r="T32" s="45"/>
      <c r="U32" s="44">
        <f>U31+V31</f>
        <v>14159</v>
      </c>
      <c r="V32" s="45"/>
      <c r="W32" s="44">
        <f>W31+X31</f>
        <v>39654</v>
      </c>
      <c r="X32" s="45"/>
      <c r="Y32" s="44">
        <f>Y31+Z31</f>
        <v>2759</v>
      </c>
      <c r="Z32" s="45"/>
      <c r="AA32" s="44">
        <f>AA31+AB31</f>
        <v>270834</v>
      </c>
      <c r="AB32" s="45"/>
      <c r="AC32" s="23">
        <f>Q32+S32+U32+W32+Y32</f>
        <v>270834</v>
      </c>
      <c r="AE32" s="5" t="s">
        <v>0</v>
      </c>
      <c r="AF32" s="24">
        <f>IFERROR(B32/Q32,"N.A.")</f>
        <v>6825.6658234760744</v>
      </c>
      <c r="AG32" s="25"/>
      <c r="AH32" s="24">
        <f>IFERROR(D32/S32,"N.A.")</f>
        <v>7825.0250520885038</v>
      </c>
      <c r="AI32" s="25"/>
      <c r="AJ32" s="24">
        <f>IFERROR(F32/U32,"N.A.")</f>
        <v>13863.751112366697</v>
      </c>
      <c r="AK32" s="25"/>
      <c r="AL32" s="24">
        <f>IFERROR(H32/W32,"N.A.")</f>
        <v>6397.0430473596607</v>
      </c>
      <c r="AM32" s="25"/>
      <c r="AN32" s="24">
        <f>IFERROR(J32/Y32,"N.A.")</f>
        <v>0</v>
      </c>
      <c r="AO32" s="25"/>
      <c r="AP32" s="24">
        <f>IFERROR(L32/AA32,"N.A.")</f>
        <v>7135.7033865762796</v>
      </c>
      <c r="AQ32" s="25"/>
      <c r="AR32" s="16">
        <f>IFERROR(N32/AC32, "N.A.")</f>
        <v>7135.7033865762796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14075310.000000002</v>
      </c>
      <c r="C39" s="2"/>
      <c r="D39" s="2">
        <v>1987160</v>
      </c>
      <c r="E39" s="2"/>
      <c r="F39" s="2">
        <v>5945265</v>
      </c>
      <c r="G39" s="2"/>
      <c r="H39" s="2">
        <v>95090364.000000015</v>
      </c>
      <c r="I39" s="2"/>
      <c r="J39" s="2">
        <v>0</v>
      </c>
      <c r="K39" s="2"/>
      <c r="L39" s="1">
        <f>B39+D39+F39+H39+J39</f>
        <v>117098099.00000001</v>
      </c>
      <c r="M39" s="13">
        <f>C39+E39+G39+I39+K39</f>
        <v>0</v>
      </c>
      <c r="N39" s="14">
        <f>L39+M39</f>
        <v>117098099.00000001</v>
      </c>
      <c r="P39" s="3" t="s">
        <v>12</v>
      </c>
      <c r="Q39" s="2">
        <v>4384</v>
      </c>
      <c r="R39" s="2">
        <v>0</v>
      </c>
      <c r="S39" s="2">
        <v>246</v>
      </c>
      <c r="T39" s="2">
        <v>0</v>
      </c>
      <c r="U39" s="2">
        <v>1407</v>
      </c>
      <c r="V39" s="2">
        <v>0</v>
      </c>
      <c r="W39" s="2">
        <v>26682</v>
      </c>
      <c r="X39" s="2">
        <v>0</v>
      </c>
      <c r="Y39" s="2">
        <v>1600</v>
      </c>
      <c r="Z39" s="2">
        <v>0</v>
      </c>
      <c r="AA39" s="1">
        <f>Q39+S39+U39+W39+Y39</f>
        <v>34319</v>
      </c>
      <c r="AB39" s="13">
        <f>R39+T39+V39+X39+Z39</f>
        <v>0</v>
      </c>
      <c r="AC39" s="14">
        <f>AA39+AB39</f>
        <v>34319</v>
      </c>
      <c r="AE39" s="3" t="s">
        <v>12</v>
      </c>
      <c r="AF39" s="2">
        <f>IFERROR(B39/Q39, "N.A.")</f>
        <v>3210.6090328467158</v>
      </c>
      <c r="AG39" s="2" t="str">
        <f t="shared" ref="AG39:AR43" si="30">IFERROR(C39/R39, "N.A.")</f>
        <v>N.A.</v>
      </c>
      <c r="AH39" s="2">
        <f t="shared" si="30"/>
        <v>8077.8861788617887</v>
      </c>
      <c r="AI39" s="2" t="str">
        <f t="shared" si="30"/>
        <v>N.A.</v>
      </c>
      <c r="AJ39" s="2">
        <f t="shared" si="30"/>
        <v>4225.4904051172707</v>
      </c>
      <c r="AK39" s="2" t="str">
        <f t="shared" si="30"/>
        <v>N.A.</v>
      </c>
      <c r="AL39" s="2">
        <f t="shared" si="30"/>
        <v>3563.839442320666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3412.0486902299021</v>
      </c>
      <c r="AQ39" s="13" t="str">
        <f t="shared" si="30"/>
        <v>N.A.</v>
      </c>
      <c r="AR39" s="14">
        <f t="shared" si="30"/>
        <v>3412.0486902299021</v>
      </c>
    </row>
    <row r="40" spans="1:44" ht="15" customHeight="1" thickBot="1" x14ac:dyDescent="0.3">
      <c r="A40" s="3" t="s">
        <v>13</v>
      </c>
      <c r="B40" s="2">
        <v>84618205</v>
      </c>
      <c r="C40" s="2">
        <v>1369980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84618205</v>
      </c>
      <c r="M40" s="13">
        <f t="shared" si="31"/>
        <v>1369980</v>
      </c>
      <c r="N40" s="14">
        <f t="shared" ref="N40:N42" si="32">L40+M40</f>
        <v>85988185</v>
      </c>
      <c r="P40" s="3" t="s">
        <v>13</v>
      </c>
      <c r="Q40" s="2">
        <v>17028</v>
      </c>
      <c r="R40" s="2">
        <v>177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17028</v>
      </c>
      <c r="AB40" s="13">
        <f t="shared" si="33"/>
        <v>177</v>
      </c>
      <c r="AC40" s="14">
        <f t="shared" ref="AC40:AC42" si="34">AA40+AB40</f>
        <v>17205</v>
      </c>
      <c r="AE40" s="3" t="s">
        <v>13</v>
      </c>
      <c r="AF40" s="2">
        <f t="shared" ref="AF40:AF43" si="35">IFERROR(B40/Q40, "N.A.")</f>
        <v>4969.3566478740895</v>
      </c>
      <c r="AG40" s="2">
        <f t="shared" si="30"/>
        <v>7740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4969.3566478740895</v>
      </c>
      <c r="AQ40" s="13">
        <f t="shared" si="30"/>
        <v>7740</v>
      </c>
      <c r="AR40" s="14">
        <f t="shared" si="30"/>
        <v>4997.8602150537636</v>
      </c>
    </row>
    <row r="41" spans="1:44" ht="15" customHeight="1" thickBot="1" x14ac:dyDescent="0.3">
      <c r="A41" s="3" t="s">
        <v>14</v>
      </c>
      <c r="B41" s="2">
        <v>88986112</v>
      </c>
      <c r="C41" s="2">
        <v>561061182.99999988</v>
      </c>
      <c r="D41" s="2">
        <v>11700980</v>
      </c>
      <c r="E41" s="2">
        <v>9008800</v>
      </c>
      <c r="F41" s="2"/>
      <c r="G41" s="2">
        <v>72326699.999999985</v>
      </c>
      <c r="H41" s="2"/>
      <c r="I41" s="2">
        <v>11426930.000000002</v>
      </c>
      <c r="J41" s="2">
        <v>0</v>
      </c>
      <c r="K41" s="2"/>
      <c r="L41" s="1">
        <f t="shared" si="31"/>
        <v>100687092</v>
      </c>
      <c r="M41" s="13">
        <f t="shared" si="31"/>
        <v>653823612.99999988</v>
      </c>
      <c r="N41" s="14">
        <f t="shared" si="32"/>
        <v>754510704.99999988</v>
      </c>
      <c r="P41" s="3" t="s">
        <v>14</v>
      </c>
      <c r="Q41" s="2">
        <v>17409</v>
      </c>
      <c r="R41" s="2">
        <v>89642</v>
      </c>
      <c r="S41" s="2">
        <v>2463</v>
      </c>
      <c r="T41" s="2">
        <v>2423</v>
      </c>
      <c r="U41" s="2">
        <v>0</v>
      </c>
      <c r="V41" s="2">
        <v>3559</v>
      </c>
      <c r="W41" s="2">
        <v>0</v>
      </c>
      <c r="X41" s="2">
        <v>3696</v>
      </c>
      <c r="Y41" s="2">
        <v>3132</v>
      </c>
      <c r="Z41" s="2">
        <v>0</v>
      </c>
      <c r="AA41" s="1">
        <f t="shared" si="33"/>
        <v>23004</v>
      </c>
      <c r="AB41" s="13">
        <f t="shared" si="33"/>
        <v>99320</v>
      </c>
      <c r="AC41" s="14">
        <f t="shared" si="34"/>
        <v>122324</v>
      </c>
      <c r="AE41" s="3" t="s">
        <v>14</v>
      </c>
      <c r="AF41" s="2">
        <f t="shared" si="35"/>
        <v>5111.5004882532021</v>
      </c>
      <c r="AG41" s="2">
        <f t="shared" si="30"/>
        <v>6258.9096963476932</v>
      </c>
      <c r="AH41" s="2">
        <f t="shared" si="30"/>
        <v>4750.7023954527003</v>
      </c>
      <c r="AI41" s="2">
        <f t="shared" si="30"/>
        <v>3718.0354931902598</v>
      </c>
      <c r="AJ41" s="2" t="str">
        <f t="shared" si="30"/>
        <v>N.A.</v>
      </c>
      <c r="AK41" s="2">
        <f t="shared" si="30"/>
        <v>20322.197246417531</v>
      </c>
      <c r="AL41" s="2" t="str">
        <f t="shared" si="30"/>
        <v>N.A.</v>
      </c>
      <c r="AM41" s="2">
        <f t="shared" si="30"/>
        <v>3091.7018398268401</v>
      </c>
      <c r="AN41" s="2">
        <f t="shared" si="30"/>
        <v>0</v>
      </c>
      <c r="AO41" s="2" t="str">
        <f t="shared" si="30"/>
        <v>N.A.</v>
      </c>
      <c r="AP41" s="15">
        <f t="shared" si="30"/>
        <v>4376.9384454877409</v>
      </c>
      <c r="AQ41" s="13">
        <f t="shared" si="30"/>
        <v>6583.000533628674</v>
      </c>
      <c r="AR41" s="14">
        <f t="shared" si="30"/>
        <v>6168.1330319479403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187679626.99999997</v>
      </c>
      <c r="C43" s="2">
        <v>562431162.99999964</v>
      </c>
      <c r="D43" s="2">
        <v>13688140</v>
      </c>
      <c r="E43" s="2">
        <v>9008800</v>
      </c>
      <c r="F43" s="2">
        <v>5945265</v>
      </c>
      <c r="G43" s="2">
        <v>72326699.999999985</v>
      </c>
      <c r="H43" s="2">
        <v>95090364.000000015</v>
      </c>
      <c r="I43" s="2">
        <v>11426930.000000002</v>
      </c>
      <c r="J43" s="2">
        <v>0</v>
      </c>
      <c r="K43" s="2"/>
      <c r="L43" s="1">
        <f t="shared" ref="L43" si="36">B43+D43+F43+H43+J43</f>
        <v>302403396</v>
      </c>
      <c r="M43" s="13">
        <f t="shared" ref="M43" si="37">C43+E43+G43+I43+K43</f>
        <v>655193592.99999964</v>
      </c>
      <c r="N43" s="21">
        <f t="shared" ref="N43" si="38">L43+M43</f>
        <v>957596988.99999964</v>
      </c>
      <c r="P43" s="4" t="s">
        <v>16</v>
      </c>
      <c r="Q43" s="2">
        <v>38821</v>
      </c>
      <c r="R43" s="2">
        <v>89819</v>
      </c>
      <c r="S43" s="2">
        <v>2709</v>
      </c>
      <c r="T43" s="2">
        <v>2423</v>
      </c>
      <c r="U43" s="2">
        <v>1407</v>
      </c>
      <c r="V43" s="2">
        <v>3559</v>
      </c>
      <c r="W43" s="2">
        <v>26682</v>
      </c>
      <c r="X43" s="2">
        <v>3696</v>
      </c>
      <c r="Y43" s="2">
        <v>4732</v>
      </c>
      <c r="Z43" s="2">
        <v>0</v>
      </c>
      <c r="AA43" s="1">
        <f t="shared" ref="AA43" si="39">Q43+S43+U43+W43+Y43</f>
        <v>74351</v>
      </c>
      <c r="AB43" s="13">
        <f t="shared" ref="AB43" si="40">R43+T43+V43+X43+Z43</f>
        <v>99497</v>
      </c>
      <c r="AC43" s="21">
        <f t="shared" ref="AC43" si="41">AA43+AB43</f>
        <v>173848</v>
      </c>
      <c r="AE43" s="4" t="s">
        <v>16</v>
      </c>
      <c r="AF43" s="2">
        <f t="shared" si="35"/>
        <v>4834.4871847711283</v>
      </c>
      <c r="AG43" s="2">
        <f t="shared" si="30"/>
        <v>6261.8283770694361</v>
      </c>
      <c r="AH43" s="2">
        <f t="shared" si="30"/>
        <v>5052.8386858619415</v>
      </c>
      <c r="AI43" s="2">
        <f t="shared" si="30"/>
        <v>3718.0354931902598</v>
      </c>
      <c r="AJ43" s="2">
        <f t="shared" si="30"/>
        <v>4225.4904051172707</v>
      </c>
      <c r="AK43" s="2">
        <f t="shared" si="30"/>
        <v>20322.197246417531</v>
      </c>
      <c r="AL43" s="2">
        <f t="shared" si="30"/>
        <v>3563.839442320666</v>
      </c>
      <c r="AM43" s="2">
        <f t="shared" si="30"/>
        <v>3091.7018398268401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4067.2404675122057</v>
      </c>
      <c r="AQ43" s="13">
        <f t="shared" ref="AQ43" si="43">IFERROR(M43/AB43, "N.A.")</f>
        <v>6585.0587756414734</v>
      </c>
      <c r="AR43" s="14">
        <f t="shared" ref="AR43" si="44">IFERROR(N43/AC43, "N.A.")</f>
        <v>5508.2427695458082</v>
      </c>
    </row>
    <row r="44" spans="1:44" ht="15" customHeight="1" thickBot="1" x14ac:dyDescent="0.3">
      <c r="A44" s="5" t="s">
        <v>0</v>
      </c>
      <c r="B44" s="44">
        <f>B43+C43</f>
        <v>750110789.99999964</v>
      </c>
      <c r="C44" s="45"/>
      <c r="D44" s="44">
        <f>D43+E43</f>
        <v>22696940</v>
      </c>
      <c r="E44" s="45"/>
      <c r="F44" s="44">
        <f>F43+G43</f>
        <v>78271964.999999985</v>
      </c>
      <c r="G44" s="45"/>
      <c r="H44" s="44">
        <f>H43+I43</f>
        <v>106517294.00000001</v>
      </c>
      <c r="I44" s="45"/>
      <c r="J44" s="44">
        <f>J43+K43</f>
        <v>0</v>
      </c>
      <c r="K44" s="45"/>
      <c r="L44" s="44">
        <f>L43+M43</f>
        <v>957596988.99999964</v>
      </c>
      <c r="M44" s="46"/>
      <c r="N44" s="22">
        <f>B44+D44+F44+H44+J44</f>
        <v>957596988.99999964</v>
      </c>
      <c r="P44" s="5" t="s">
        <v>0</v>
      </c>
      <c r="Q44" s="44">
        <f>Q43+R43</f>
        <v>128640</v>
      </c>
      <c r="R44" s="45"/>
      <c r="S44" s="44">
        <f>S43+T43</f>
        <v>5132</v>
      </c>
      <c r="T44" s="45"/>
      <c r="U44" s="44">
        <f>U43+V43</f>
        <v>4966</v>
      </c>
      <c r="V44" s="45"/>
      <c r="W44" s="44">
        <f>W43+X43</f>
        <v>30378</v>
      </c>
      <c r="X44" s="45"/>
      <c r="Y44" s="44">
        <f>Y43+Z43</f>
        <v>4732</v>
      </c>
      <c r="Z44" s="45"/>
      <c r="AA44" s="44">
        <f>AA43+AB43</f>
        <v>173848</v>
      </c>
      <c r="AB44" s="46"/>
      <c r="AC44" s="22">
        <f>Q44+S44+U44+W44+Y44</f>
        <v>173848</v>
      </c>
      <c r="AE44" s="5" t="s">
        <v>0</v>
      </c>
      <c r="AF44" s="24">
        <f>IFERROR(B44/Q44,"N.A.")</f>
        <v>5831.0851212686539</v>
      </c>
      <c r="AG44" s="25"/>
      <c r="AH44" s="24">
        <f>IFERROR(D44/S44,"N.A.")</f>
        <v>4422.6305533904906</v>
      </c>
      <c r="AI44" s="25"/>
      <c r="AJ44" s="24">
        <f>IFERROR(F44/U44,"N.A.")</f>
        <v>15761.571687474825</v>
      </c>
      <c r="AK44" s="25"/>
      <c r="AL44" s="24">
        <f>IFERROR(H44/W44,"N.A.")</f>
        <v>3506.3958785963532</v>
      </c>
      <c r="AM44" s="25"/>
      <c r="AN44" s="24">
        <f>IFERROR(J44/Y44,"N.A.")</f>
        <v>0</v>
      </c>
      <c r="AO44" s="25"/>
      <c r="AP44" s="24">
        <f>IFERROR(L44/AA44,"N.A.")</f>
        <v>5508.2427695458082</v>
      </c>
      <c r="AQ44" s="25"/>
      <c r="AR44" s="16">
        <f>IFERROR(N44/AC44, "N.A.")</f>
        <v>5508.2427695458082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5015090</v>
      </c>
      <c r="C15" s="2"/>
      <c r="D15" s="2">
        <v>1669140</v>
      </c>
      <c r="E15" s="2"/>
      <c r="F15" s="2">
        <v>5422384</v>
      </c>
      <c r="G15" s="2"/>
      <c r="H15" s="2">
        <v>20825005</v>
      </c>
      <c r="I15" s="2"/>
      <c r="J15" s="2">
        <v>0</v>
      </c>
      <c r="K15" s="2"/>
      <c r="L15" s="1">
        <f>B15+D15+F15+H15+J15</f>
        <v>32931619</v>
      </c>
      <c r="M15" s="13">
        <f>C15+E15+G15+I15+K15</f>
        <v>0</v>
      </c>
      <c r="N15" s="14">
        <f>L15+M15</f>
        <v>32931619</v>
      </c>
      <c r="P15" s="3" t="s">
        <v>12</v>
      </c>
      <c r="Q15" s="2">
        <v>1243</v>
      </c>
      <c r="R15" s="2">
        <v>0</v>
      </c>
      <c r="S15" s="2">
        <v>566</v>
      </c>
      <c r="T15" s="2">
        <v>0</v>
      </c>
      <c r="U15" s="2">
        <v>1055</v>
      </c>
      <c r="V15" s="2">
        <v>0</v>
      </c>
      <c r="W15" s="2">
        <v>5168</v>
      </c>
      <c r="X15" s="2">
        <v>0</v>
      </c>
      <c r="Y15" s="2">
        <v>576</v>
      </c>
      <c r="Z15" s="2">
        <v>0</v>
      </c>
      <c r="AA15" s="1">
        <f>Q15+S15+U15+W15+Y15</f>
        <v>8608</v>
      </c>
      <c r="AB15" s="13">
        <f>R15+T15+V15+X15+Z15</f>
        <v>0</v>
      </c>
      <c r="AC15" s="14">
        <f>AA15+AB15</f>
        <v>8608</v>
      </c>
      <c r="AE15" s="3" t="s">
        <v>12</v>
      </c>
      <c r="AF15" s="2">
        <f>IFERROR(B15/Q15, "N.A.")</f>
        <v>4034.666130329847</v>
      </c>
      <c r="AG15" s="2" t="str">
        <f t="shared" ref="AG15:AR19" si="0">IFERROR(C15/R15, "N.A.")</f>
        <v>N.A.</v>
      </c>
      <c r="AH15" s="2">
        <f t="shared" si="0"/>
        <v>2949.0106007067138</v>
      </c>
      <c r="AI15" s="2" t="str">
        <f t="shared" si="0"/>
        <v>N.A.</v>
      </c>
      <c r="AJ15" s="2">
        <f t="shared" si="0"/>
        <v>5139.7004739336489</v>
      </c>
      <c r="AK15" s="2" t="str">
        <f t="shared" si="0"/>
        <v>N.A.</v>
      </c>
      <c r="AL15" s="2">
        <f t="shared" si="0"/>
        <v>4029.6062306501549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3825.6992332713753</v>
      </c>
      <c r="AQ15" s="13" t="str">
        <f t="shared" si="0"/>
        <v>N.A.</v>
      </c>
      <c r="AR15" s="14">
        <f t="shared" si="0"/>
        <v>3825.6992332713753</v>
      </c>
    </row>
    <row r="16" spans="1:44" ht="15" customHeight="1" thickBot="1" x14ac:dyDescent="0.3">
      <c r="A16" s="3" t="s">
        <v>13</v>
      </c>
      <c r="B16" s="2">
        <v>1900393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1900393</v>
      </c>
      <c r="M16" s="13">
        <f t="shared" si="1"/>
        <v>0</v>
      </c>
      <c r="N16" s="14">
        <f t="shared" ref="N16:N18" si="2">L16+M16</f>
        <v>1900393</v>
      </c>
      <c r="P16" s="3" t="s">
        <v>13</v>
      </c>
      <c r="Q16" s="2">
        <v>999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999</v>
      </c>
      <c r="AB16" s="13">
        <f t="shared" si="3"/>
        <v>0</v>
      </c>
      <c r="AC16" s="14">
        <f t="shared" ref="AC16:AC18" si="4">AA16+AB16</f>
        <v>999</v>
      </c>
      <c r="AE16" s="3" t="s">
        <v>13</v>
      </c>
      <c r="AF16" s="2">
        <f t="shared" ref="AF16:AF19" si="5">IFERROR(B16/Q16, "N.A.")</f>
        <v>1902.2952952952953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1902.2952952952953</v>
      </c>
      <c r="AQ16" s="13" t="str">
        <f t="shared" si="0"/>
        <v>N.A.</v>
      </c>
      <c r="AR16" s="14">
        <f t="shared" si="0"/>
        <v>1902.2952952952953</v>
      </c>
    </row>
    <row r="17" spans="1:44" ht="15" customHeight="1" thickBot="1" x14ac:dyDescent="0.3">
      <c r="A17" s="3" t="s">
        <v>14</v>
      </c>
      <c r="B17" s="2">
        <v>13403880</v>
      </c>
      <c r="C17" s="2">
        <v>43892421.999999993</v>
      </c>
      <c r="D17" s="2"/>
      <c r="E17" s="2"/>
      <c r="F17" s="2"/>
      <c r="G17" s="2">
        <v>7255490</v>
      </c>
      <c r="H17" s="2"/>
      <c r="I17" s="2">
        <v>2533989.9999999995</v>
      </c>
      <c r="J17" s="2">
        <v>0</v>
      </c>
      <c r="K17" s="2"/>
      <c r="L17" s="1">
        <f t="shared" si="1"/>
        <v>13403880</v>
      </c>
      <c r="M17" s="13">
        <f t="shared" si="1"/>
        <v>53681901.999999993</v>
      </c>
      <c r="N17" s="14">
        <f t="shared" si="2"/>
        <v>67085781.999999993</v>
      </c>
      <c r="P17" s="3" t="s">
        <v>14</v>
      </c>
      <c r="Q17" s="2">
        <v>3871</v>
      </c>
      <c r="R17" s="2">
        <v>5430</v>
      </c>
      <c r="S17" s="2">
        <v>0</v>
      </c>
      <c r="T17" s="2">
        <v>0</v>
      </c>
      <c r="U17" s="2">
        <v>0</v>
      </c>
      <c r="V17" s="2">
        <v>599</v>
      </c>
      <c r="W17" s="2">
        <v>0</v>
      </c>
      <c r="X17" s="2">
        <v>457</v>
      </c>
      <c r="Y17" s="2">
        <v>993</v>
      </c>
      <c r="Z17" s="2">
        <v>0</v>
      </c>
      <c r="AA17" s="1">
        <f t="shared" si="3"/>
        <v>4864</v>
      </c>
      <c r="AB17" s="13">
        <f t="shared" si="3"/>
        <v>6486</v>
      </c>
      <c r="AC17" s="14">
        <f t="shared" si="4"/>
        <v>11350</v>
      </c>
      <c r="AE17" s="3" t="s">
        <v>14</v>
      </c>
      <c r="AF17" s="2">
        <f t="shared" si="5"/>
        <v>3462.6401446654613</v>
      </c>
      <c r="AG17" s="2">
        <f t="shared" si="0"/>
        <v>8083.3189686924479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12112.671118530885</v>
      </c>
      <c r="AL17" s="2" t="str">
        <f t="shared" si="0"/>
        <v>N.A.</v>
      </c>
      <c r="AM17" s="2">
        <f t="shared" si="0"/>
        <v>5544.8358862144414</v>
      </c>
      <c r="AN17" s="2">
        <f t="shared" si="0"/>
        <v>0</v>
      </c>
      <c r="AO17" s="2" t="str">
        <f t="shared" si="0"/>
        <v>N.A.</v>
      </c>
      <c r="AP17" s="15">
        <f t="shared" si="0"/>
        <v>2755.7319078947367</v>
      </c>
      <c r="AQ17" s="13">
        <f t="shared" si="0"/>
        <v>8276.5806352143063</v>
      </c>
      <c r="AR17" s="14">
        <f t="shared" si="0"/>
        <v>5910.6415859030831</v>
      </c>
    </row>
    <row r="18" spans="1:44" ht="15" customHeight="1" thickBot="1" x14ac:dyDescent="0.3">
      <c r="A18" s="3" t="s">
        <v>15</v>
      </c>
      <c r="B18" s="2">
        <v>1626260</v>
      </c>
      <c r="C18" s="2"/>
      <c r="D18" s="2"/>
      <c r="E18" s="2"/>
      <c r="F18" s="2"/>
      <c r="G18" s="2">
        <v>290058</v>
      </c>
      <c r="H18" s="2">
        <v>86000</v>
      </c>
      <c r="I18" s="2"/>
      <c r="J18" s="2">
        <v>0</v>
      </c>
      <c r="K18" s="2"/>
      <c r="L18" s="1">
        <f t="shared" si="1"/>
        <v>1712260</v>
      </c>
      <c r="M18" s="13">
        <f t="shared" si="1"/>
        <v>290058</v>
      </c>
      <c r="N18" s="14">
        <f t="shared" si="2"/>
        <v>2002318</v>
      </c>
      <c r="P18" s="3" t="s">
        <v>15</v>
      </c>
      <c r="Q18" s="2">
        <v>740</v>
      </c>
      <c r="R18" s="2">
        <v>0</v>
      </c>
      <c r="S18" s="2">
        <v>0</v>
      </c>
      <c r="T18" s="2">
        <v>0</v>
      </c>
      <c r="U18" s="2">
        <v>0</v>
      </c>
      <c r="V18" s="2">
        <v>174</v>
      </c>
      <c r="W18" s="2">
        <v>1520</v>
      </c>
      <c r="X18" s="2">
        <v>0</v>
      </c>
      <c r="Y18" s="2">
        <v>402</v>
      </c>
      <c r="Z18" s="2">
        <v>0</v>
      </c>
      <c r="AA18" s="1">
        <f t="shared" si="3"/>
        <v>2662</v>
      </c>
      <c r="AB18" s="13">
        <f t="shared" si="3"/>
        <v>174</v>
      </c>
      <c r="AC18" s="21">
        <f t="shared" si="4"/>
        <v>2836</v>
      </c>
      <c r="AE18" s="3" t="s">
        <v>15</v>
      </c>
      <c r="AF18" s="2">
        <f t="shared" si="5"/>
        <v>2197.6486486486488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1667</v>
      </c>
      <c r="AL18" s="2">
        <f t="shared" si="0"/>
        <v>56.578947368421055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643.22314049586782</v>
      </c>
      <c r="AQ18" s="13">
        <f t="shared" si="0"/>
        <v>1667</v>
      </c>
      <c r="AR18" s="14">
        <f t="shared" si="0"/>
        <v>706.03596614950629</v>
      </c>
    </row>
    <row r="19" spans="1:44" ht="15" customHeight="1" thickBot="1" x14ac:dyDescent="0.3">
      <c r="A19" s="4" t="s">
        <v>16</v>
      </c>
      <c r="B19" s="2">
        <v>21945623</v>
      </c>
      <c r="C19" s="2">
        <v>43892421.999999993</v>
      </c>
      <c r="D19" s="2">
        <v>1669140</v>
      </c>
      <c r="E19" s="2"/>
      <c r="F19" s="2">
        <v>5422384</v>
      </c>
      <c r="G19" s="2">
        <v>7545548</v>
      </c>
      <c r="H19" s="2">
        <v>20911005</v>
      </c>
      <c r="I19" s="2">
        <v>2533989.9999999995</v>
      </c>
      <c r="J19" s="2">
        <v>0</v>
      </c>
      <c r="K19" s="2"/>
      <c r="L19" s="1">
        <f t="shared" ref="L19" si="6">B19+D19+F19+H19+J19</f>
        <v>49948152</v>
      </c>
      <c r="M19" s="13">
        <f t="shared" ref="M19" si="7">C19+E19+G19+I19+K19</f>
        <v>53971959.999999993</v>
      </c>
      <c r="N19" s="21">
        <f t="shared" ref="N19" si="8">L19+M19</f>
        <v>103920112</v>
      </c>
      <c r="P19" s="4" t="s">
        <v>16</v>
      </c>
      <c r="Q19" s="2">
        <v>6853</v>
      </c>
      <c r="R19" s="2">
        <v>5430</v>
      </c>
      <c r="S19" s="2">
        <v>566</v>
      </c>
      <c r="T19" s="2">
        <v>0</v>
      </c>
      <c r="U19" s="2">
        <v>1055</v>
      </c>
      <c r="V19" s="2">
        <v>773</v>
      </c>
      <c r="W19" s="2">
        <v>6688</v>
      </c>
      <c r="X19" s="2">
        <v>457</v>
      </c>
      <c r="Y19" s="2">
        <v>1971</v>
      </c>
      <c r="Z19" s="2">
        <v>0</v>
      </c>
      <c r="AA19" s="1">
        <f t="shared" ref="AA19" si="9">Q19+S19+U19+W19+Y19</f>
        <v>17133</v>
      </c>
      <c r="AB19" s="13">
        <f t="shared" ref="AB19" si="10">R19+T19+V19+X19+Z19</f>
        <v>6660</v>
      </c>
      <c r="AC19" s="14">
        <f t="shared" ref="AC19" si="11">AA19+AB19</f>
        <v>23793</v>
      </c>
      <c r="AE19" s="4" t="s">
        <v>16</v>
      </c>
      <c r="AF19" s="2">
        <f t="shared" si="5"/>
        <v>3202.3381001021448</v>
      </c>
      <c r="AG19" s="2">
        <f t="shared" si="0"/>
        <v>8083.3189686924479</v>
      </c>
      <c r="AH19" s="2">
        <f t="shared" si="0"/>
        <v>2949.0106007067138</v>
      </c>
      <c r="AI19" s="2" t="str">
        <f t="shared" si="0"/>
        <v>N.A.</v>
      </c>
      <c r="AJ19" s="2">
        <f t="shared" si="0"/>
        <v>5139.7004739336489</v>
      </c>
      <c r="AK19" s="2">
        <f t="shared" si="0"/>
        <v>9761.3816300129365</v>
      </c>
      <c r="AL19" s="2">
        <f t="shared" si="0"/>
        <v>3126.6454844497607</v>
      </c>
      <c r="AM19" s="2">
        <f t="shared" si="0"/>
        <v>5544.8358862144414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2915.3185081421816</v>
      </c>
      <c r="AQ19" s="13">
        <f t="shared" ref="AQ19" si="13">IFERROR(M19/AB19, "N.A.")</f>
        <v>8103.8978978978967</v>
      </c>
      <c r="AR19" s="14">
        <f t="shared" ref="AR19" si="14">IFERROR(N19/AC19, "N.A.")</f>
        <v>4367.6758710545118</v>
      </c>
    </row>
    <row r="20" spans="1:44" ht="15" customHeight="1" thickBot="1" x14ac:dyDescent="0.3">
      <c r="A20" s="5" t="s">
        <v>0</v>
      </c>
      <c r="B20" s="44">
        <f>B19+C19</f>
        <v>65838044.999999993</v>
      </c>
      <c r="C20" s="45"/>
      <c r="D20" s="44">
        <f>D19+E19</f>
        <v>1669140</v>
      </c>
      <c r="E20" s="45"/>
      <c r="F20" s="44">
        <f>F19+G19</f>
        <v>12967932</v>
      </c>
      <c r="G20" s="45"/>
      <c r="H20" s="44">
        <f>H19+I19</f>
        <v>23444995</v>
      </c>
      <c r="I20" s="45"/>
      <c r="J20" s="44">
        <f>J19+K19</f>
        <v>0</v>
      </c>
      <c r="K20" s="45"/>
      <c r="L20" s="44">
        <f>L19+M19</f>
        <v>103920112</v>
      </c>
      <c r="M20" s="46"/>
      <c r="N20" s="22">
        <f>B20+D20+F20+H20+J20</f>
        <v>103920112</v>
      </c>
      <c r="P20" s="5" t="s">
        <v>0</v>
      </c>
      <c r="Q20" s="44">
        <f>Q19+R19</f>
        <v>12283</v>
      </c>
      <c r="R20" s="45"/>
      <c r="S20" s="44">
        <f>S19+T19</f>
        <v>566</v>
      </c>
      <c r="T20" s="45"/>
      <c r="U20" s="44">
        <f>U19+V19</f>
        <v>1828</v>
      </c>
      <c r="V20" s="45"/>
      <c r="W20" s="44">
        <f>W19+X19</f>
        <v>7145</v>
      </c>
      <c r="X20" s="45"/>
      <c r="Y20" s="44">
        <f>Y19+Z19</f>
        <v>1971</v>
      </c>
      <c r="Z20" s="45"/>
      <c r="AA20" s="44">
        <f>AA19+AB19</f>
        <v>23793</v>
      </c>
      <c r="AB20" s="45"/>
      <c r="AC20" s="23">
        <f>Q20+S20+U20+W20+Y20</f>
        <v>23793</v>
      </c>
      <c r="AE20" s="5" t="s">
        <v>0</v>
      </c>
      <c r="AF20" s="24">
        <f>IFERROR(B20/Q20,"N.A.")</f>
        <v>5360.0948465358624</v>
      </c>
      <c r="AG20" s="25"/>
      <c r="AH20" s="24">
        <f>IFERROR(D20/S20,"N.A.")</f>
        <v>2949.0106007067138</v>
      </c>
      <c r="AI20" s="25"/>
      <c r="AJ20" s="24">
        <f>IFERROR(F20/U20,"N.A.")</f>
        <v>7094.0547045951862</v>
      </c>
      <c r="AK20" s="25"/>
      <c r="AL20" s="24">
        <f>IFERROR(H20/W20,"N.A.")</f>
        <v>3281.3149055283416</v>
      </c>
      <c r="AM20" s="25"/>
      <c r="AN20" s="24">
        <f>IFERROR(J20/Y20,"N.A.")</f>
        <v>0</v>
      </c>
      <c r="AO20" s="25"/>
      <c r="AP20" s="24">
        <f>IFERROR(L20/AA20,"N.A.")</f>
        <v>4367.6758710545118</v>
      </c>
      <c r="AQ20" s="25"/>
      <c r="AR20" s="16">
        <f>IFERROR(N20/AC20, "N.A.")</f>
        <v>4367.6758710545118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4757090</v>
      </c>
      <c r="C27" s="2"/>
      <c r="D27" s="2">
        <v>1558200</v>
      </c>
      <c r="E27" s="2"/>
      <c r="F27" s="2">
        <v>3376704.0000000005</v>
      </c>
      <c r="G27" s="2"/>
      <c r="H27" s="2">
        <v>13658066.000000004</v>
      </c>
      <c r="I27" s="2"/>
      <c r="J27" s="2"/>
      <c r="K27" s="2"/>
      <c r="L27" s="1">
        <f>B27+D27+F27+H27+J27</f>
        <v>23350060.000000004</v>
      </c>
      <c r="M27" s="13">
        <f>C27+E27+G27+I27+K27</f>
        <v>0</v>
      </c>
      <c r="N27" s="14">
        <f>L27+M27</f>
        <v>23350060.000000004</v>
      </c>
      <c r="P27" s="3" t="s">
        <v>12</v>
      </c>
      <c r="Q27" s="2">
        <v>1157</v>
      </c>
      <c r="R27" s="2">
        <v>0</v>
      </c>
      <c r="S27" s="2">
        <v>480</v>
      </c>
      <c r="T27" s="2">
        <v>0</v>
      </c>
      <c r="U27" s="2">
        <v>630</v>
      </c>
      <c r="V27" s="2">
        <v>0</v>
      </c>
      <c r="W27" s="2">
        <v>3244</v>
      </c>
      <c r="X27" s="2">
        <v>0</v>
      </c>
      <c r="Y27" s="2">
        <v>0</v>
      </c>
      <c r="Z27" s="2">
        <v>0</v>
      </c>
      <c r="AA27" s="1">
        <f>Q27+S27+U27+W27+Y27</f>
        <v>5511</v>
      </c>
      <c r="AB27" s="13">
        <f>R27+T27+V27+X27+Z27</f>
        <v>0</v>
      </c>
      <c r="AC27" s="14">
        <f>AA27+AB27</f>
        <v>5511</v>
      </c>
      <c r="AE27" s="3" t="s">
        <v>12</v>
      </c>
      <c r="AF27" s="2">
        <f>IFERROR(B27/Q27, "N.A.")</f>
        <v>4111.5730337078649</v>
      </c>
      <c r="AG27" s="2" t="str">
        <f t="shared" ref="AG27:AR31" si="15">IFERROR(C27/R27, "N.A.")</f>
        <v>N.A.</v>
      </c>
      <c r="AH27" s="2">
        <f t="shared" si="15"/>
        <v>3246.25</v>
      </c>
      <c r="AI27" s="2" t="str">
        <f t="shared" si="15"/>
        <v>N.A.</v>
      </c>
      <c r="AJ27" s="2">
        <f t="shared" si="15"/>
        <v>5359.8476190476194</v>
      </c>
      <c r="AK27" s="2" t="str">
        <f t="shared" si="15"/>
        <v>N.A.</v>
      </c>
      <c r="AL27" s="2">
        <f t="shared" si="15"/>
        <v>4210.254623921086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4236.9914716022504</v>
      </c>
      <c r="AQ27" s="13" t="str">
        <f t="shared" si="15"/>
        <v>N.A.</v>
      </c>
      <c r="AR27" s="14">
        <f t="shared" si="15"/>
        <v>4236.9914716022504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6470500.0000000009</v>
      </c>
      <c r="C29" s="2">
        <v>31322342</v>
      </c>
      <c r="D29" s="2"/>
      <c r="E29" s="2"/>
      <c r="F29" s="2"/>
      <c r="G29" s="2">
        <v>1609490</v>
      </c>
      <c r="H29" s="2"/>
      <c r="I29" s="2">
        <v>2533989.9999999995</v>
      </c>
      <c r="J29" s="2">
        <v>0</v>
      </c>
      <c r="K29" s="2"/>
      <c r="L29" s="1">
        <f t="shared" si="16"/>
        <v>6470500.0000000009</v>
      </c>
      <c r="M29" s="13">
        <f t="shared" si="16"/>
        <v>35465822</v>
      </c>
      <c r="N29" s="14">
        <f t="shared" si="17"/>
        <v>41936322</v>
      </c>
      <c r="P29" s="3" t="s">
        <v>14</v>
      </c>
      <c r="Q29" s="2">
        <v>1483</v>
      </c>
      <c r="R29" s="2">
        <v>3949</v>
      </c>
      <c r="S29" s="2">
        <v>0</v>
      </c>
      <c r="T29" s="2">
        <v>0</v>
      </c>
      <c r="U29" s="2">
        <v>0</v>
      </c>
      <c r="V29" s="2">
        <v>197</v>
      </c>
      <c r="W29" s="2">
        <v>0</v>
      </c>
      <c r="X29" s="2">
        <v>457</v>
      </c>
      <c r="Y29" s="2">
        <v>425</v>
      </c>
      <c r="Z29" s="2">
        <v>0</v>
      </c>
      <c r="AA29" s="1">
        <f t="shared" si="18"/>
        <v>1908</v>
      </c>
      <c r="AB29" s="13">
        <f t="shared" si="18"/>
        <v>4603</v>
      </c>
      <c r="AC29" s="14">
        <f t="shared" si="19"/>
        <v>6511</v>
      </c>
      <c r="AE29" s="3" t="s">
        <v>14</v>
      </c>
      <c r="AF29" s="2">
        <f t="shared" si="20"/>
        <v>4363.1153068105195</v>
      </c>
      <c r="AG29" s="2">
        <f t="shared" si="15"/>
        <v>7931.7148645226644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8170</v>
      </c>
      <c r="AL29" s="2" t="str">
        <f t="shared" si="15"/>
        <v>N.A.</v>
      </c>
      <c r="AM29" s="2">
        <f t="shared" si="15"/>
        <v>5544.8358862144414</v>
      </c>
      <c r="AN29" s="2">
        <f t="shared" si="15"/>
        <v>0</v>
      </c>
      <c r="AO29" s="2" t="str">
        <f t="shared" si="15"/>
        <v>N.A.</v>
      </c>
      <c r="AP29" s="15">
        <f t="shared" si="15"/>
        <v>3391.2473794549269</v>
      </c>
      <c r="AQ29" s="13">
        <f t="shared" si="15"/>
        <v>7704.9363458613943</v>
      </c>
      <c r="AR29" s="14">
        <f t="shared" si="15"/>
        <v>6440.8419597604052</v>
      </c>
    </row>
    <row r="30" spans="1:44" ht="15" customHeight="1" thickBot="1" x14ac:dyDescent="0.3">
      <c r="A30" s="3" t="s">
        <v>15</v>
      </c>
      <c r="B30" s="2">
        <v>1626260</v>
      </c>
      <c r="C30" s="2"/>
      <c r="D30" s="2"/>
      <c r="E30" s="2"/>
      <c r="F30" s="2"/>
      <c r="G30" s="2">
        <v>290058</v>
      </c>
      <c r="H30" s="2">
        <v>86000</v>
      </c>
      <c r="I30" s="2"/>
      <c r="J30" s="2">
        <v>0</v>
      </c>
      <c r="K30" s="2"/>
      <c r="L30" s="1">
        <f t="shared" si="16"/>
        <v>1712260</v>
      </c>
      <c r="M30" s="13">
        <f t="shared" si="16"/>
        <v>290058</v>
      </c>
      <c r="N30" s="14">
        <f t="shared" si="17"/>
        <v>2002318</v>
      </c>
      <c r="P30" s="3" t="s">
        <v>15</v>
      </c>
      <c r="Q30" s="2">
        <v>740</v>
      </c>
      <c r="R30" s="2">
        <v>0</v>
      </c>
      <c r="S30" s="2">
        <v>0</v>
      </c>
      <c r="T30" s="2">
        <v>0</v>
      </c>
      <c r="U30" s="2">
        <v>0</v>
      </c>
      <c r="V30" s="2">
        <v>174</v>
      </c>
      <c r="W30" s="2">
        <v>1520</v>
      </c>
      <c r="X30" s="2">
        <v>0</v>
      </c>
      <c r="Y30" s="2">
        <v>174</v>
      </c>
      <c r="Z30" s="2">
        <v>0</v>
      </c>
      <c r="AA30" s="1">
        <f t="shared" si="18"/>
        <v>2434</v>
      </c>
      <c r="AB30" s="13">
        <f t="shared" si="18"/>
        <v>174</v>
      </c>
      <c r="AC30" s="21">
        <f t="shared" si="19"/>
        <v>2608</v>
      </c>
      <c r="AE30" s="3" t="s">
        <v>15</v>
      </c>
      <c r="AF30" s="2">
        <f t="shared" si="20"/>
        <v>2197.6486486486488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1667</v>
      </c>
      <c r="AL30" s="2">
        <f t="shared" si="15"/>
        <v>56.578947368421055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703.47576006573547</v>
      </c>
      <c r="AQ30" s="13">
        <f t="shared" si="15"/>
        <v>1667</v>
      </c>
      <c r="AR30" s="14">
        <f t="shared" si="15"/>
        <v>767.75996932515341</v>
      </c>
    </row>
    <row r="31" spans="1:44" ht="15" customHeight="1" thickBot="1" x14ac:dyDescent="0.3">
      <c r="A31" s="4" t="s">
        <v>16</v>
      </c>
      <c r="B31" s="2">
        <v>12853849.999999998</v>
      </c>
      <c r="C31" s="2">
        <v>31322342</v>
      </c>
      <c r="D31" s="2">
        <v>1558200</v>
      </c>
      <c r="E31" s="2"/>
      <c r="F31" s="2">
        <v>3376704.0000000005</v>
      </c>
      <c r="G31" s="2">
        <v>1899548.0000000002</v>
      </c>
      <c r="H31" s="2">
        <v>13744065.999999994</v>
      </c>
      <c r="I31" s="2">
        <v>2533989.9999999995</v>
      </c>
      <c r="J31" s="2">
        <v>0</v>
      </c>
      <c r="K31" s="2"/>
      <c r="L31" s="1">
        <f t="shared" ref="L31" si="21">B31+D31+F31+H31+J31</f>
        <v>31532819.999999993</v>
      </c>
      <c r="M31" s="13">
        <f t="shared" ref="M31" si="22">C31+E31+G31+I31+K31</f>
        <v>35755880</v>
      </c>
      <c r="N31" s="21">
        <f t="shared" ref="N31" si="23">L31+M31</f>
        <v>67288700</v>
      </c>
      <c r="P31" s="4" t="s">
        <v>16</v>
      </c>
      <c r="Q31" s="2">
        <v>3380</v>
      </c>
      <c r="R31" s="2">
        <v>3949</v>
      </c>
      <c r="S31" s="2">
        <v>480</v>
      </c>
      <c r="T31" s="2">
        <v>0</v>
      </c>
      <c r="U31" s="2">
        <v>630</v>
      </c>
      <c r="V31" s="2">
        <v>371</v>
      </c>
      <c r="W31" s="2">
        <v>4764</v>
      </c>
      <c r="X31" s="2">
        <v>457</v>
      </c>
      <c r="Y31" s="2">
        <v>599</v>
      </c>
      <c r="Z31" s="2">
        <v>0</v>
      </c>
      <c r="AA31" s="1">
        <f t="shared" ref="AA31" si="24">Q31+S31+U31+W31+Y31</f>
        <v>9853</v>
      </c>
      <c r="AB31" s="13">
        <f t="shared" ref="AB31" si="25">R31+T31+V31+X31+Z31</f>
        <v>4777</v>
      </c>
      <c r="AC31" s="14">
        <f t="shared" ref="AC31" si="26">AA31+AB31</f>
        <v>14630</v>
      </c>
      <c r="AE31" s="4" t="s">
        <v>16</v>
      </c>
      <c r="AF31" s="2">
        <f t="shared" si="20"/>
        <v>3802.9142011834315</v>
      </c>
      <c r="AG31" s="2">
        <f t="shared" si="15"/>
        <v>7931.7148645226644</v>
      </c>
      <c r="AH31" s="2">
        <f t="shared" si="15"/>
        <v>3246.25</v>
      </c>
      <c r="AI31" s="2" t="str">
        <f t="shared" si="15"/>
        <v>N.A.</v>
      </c>
      <c r="AJ31" s="2">
        <f t="shared" si="15"/>
        <v>5359.8476190476194</v>
      </c>
      <c r="AK31" s="2">
        <f t="shared" si="15"/>
        <v>5120.0754716981137</v>
      </c>
      <c r="AL31" s="2">
        <f t="shared" si="15"/>
        <v>2884.9844668345918</v>
      </c>
      <c r="AM31" s="2">
        <f t="shared" si="15"/>
        <v>5544.8358862144414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3200.3268040190796</v>
      </c>
      <c r="AQ31" s="13">
        <f t="shared" ref="AQ31" si="28">IFERROR(M31/AB31, "N.A.")</f>
        <v>7485.0073267741263</v>
      </c>
      <c r="AR31" s="14">
        <f t="shared" ref="AR31" si="29">IFERROR(N31/AC31, "N.A.")</f>
        <v>4599.3643198906357</v>
      </c>
    </row>
    <row r="32" spans="1:44" ht="15" customHeight="1" thickBot="1" x14ac:dyDescent="0.3">
      <c r="A32" s="5" t="s">
        <v>0</v>
      </c>
      <c r="B32" s="44">
        <f>B31+C31</f>
        <v>44176192</v>
      </c>
      <c r="C32" s="45"/>
      <c r="D32" s="44">
        <f>D31+E31</f>
        <v>1558200</v>
      </c>
      <c r="E32" s="45"/>
      <c r="F32" s="44">
        <f>F31+G31</f>
        <v>5276252.0000000009</v>
      </c>
      <c r="G32" s="45"/>
      <c r="H32" s="44">
        <f>H31+I31</f>
        <v>16278055.999999994</v>
      </c>
      <c r="I32" s="45"/>
      <c r="J32" s="44">
        <f>J31+K31</f>
        <v>0</v>
      </c>
      <c r="K32" s="45"/>
      <c r="L32" s="44">
        <f>L31+M31</f>
        <v>67288700</v>
      </c>
      <c r="M32" s="46"/>
      <c r="N32" s="22">
        <f>B32+D32+F32+H32+J32</f>
        <v>67288700</v>
      </c>
      <c r="P32" s="5" t="s">
        <v>0</v>
      </c>
      <c r="Q32" s="44">
        <f>Q31+R31</f>
        <v>7329</v>
      </c>
      <c r="R32" s="45"/>
      <c r="S32" s="44">
        <f>S31+T31</f>
        <v>480</v>
      </c>
      <c r="T32" s="45"/>
      <c r="U32" s="44">
        <f>U31+V31</f>
        <v>1001</v>
      </c>
      <c r="V32" s="45"/>
      <c r="W32" s="44">
        <f>W31+X31</f>
        <v>5221</v>
      </c>
      <c r="X32" s="45"/>
      <c r="Y32" s="44">
        <f>Y31+Z31</f>
        <v>599</v>
      </c>
      <c r="Z32" s="45"/>
      <c r="AA32" s="44">
        <f>AA31+AB31</f>
        <v>14630</v>
      </c>
      <c r="AB32" s="45"/>
      <c r="AC32" s="23">
        <f>Q32+S32+U32+W32+Y32</f>
        <v>14630</v>
      </c>
      <c r="AE32" s="5" t="s">
        <v>0</v>
      </c>
      <c r="AF32" s="24">
        <f>IFERROR(B32/Q32,"N.A.")</f>
        <v>6027.5879383271931</v>
      </c>
      <c r="AG32" s="25"/>
      <c r="AH32" s="24">
        <f>IFERROR(D32/S32,"N.A.")</f>
        <v>3246.25</v>
      </c>
      <c r="AI32" s="25"/>
      <c r="AJ32" s="24">
        <f>IFERROR(F32/U32,"N.A.")</f>
        <v>5270.9810189810196</v>
      </c>
      <c r="AK32" s="25"/>
      <c r="AL32" s="24">
        <f>IFERROR(H32/W32,"N.A.")</f>
        <v>3117.8042520589916</v>
      </c>
      <c r="AM32" s="25"/>
      <c r="AN32" s="24">
        <f>IFERROR(J32/Y32,"N.A.")</f>
        <v>0</v>
      </c>
      <c r="AO32" s="25"/>
      <c r="AP32" s="24">
        <f>IFERROR(L32/AA32,"N.A.")</f>
        <v>4599.3643198906357</v>
      </c>
      <c r="AQ32" s="25"/>
      <c r="AR32" s="16">
        <f>IFERROR(N32/AC32, "N.A.")</f>
        <v>4599.3643198906357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258000</v>
      </c>
      <c r="C39" s="2"/>
      <c r="D39" s="2">
        <v>110940</v>
      </c>
      <c r="E39" s="2"/>
      <c r="F39" s="2">
        <v>2045680.0000000002</v>
      </c>
      <c r="G39" s="2"/>
      <c r="H39" s="2">
        <v>7166939.0000000009</v>
      </c>
      <c r="I39" s="2"/>
      <c r="J39" s="2">
        <v>0</v>
      </c>
      <c r="K39" s="2"/>
      <c r="L39" s="1">
        <f>B39+D39+F39+H39+J39</f>
        <v>9581559</v>
      </c>
      <c r="M39" s="13">
        <f>C39+E39+G39+I39+K39</f>
        <v>0</v>
      </c>
      <c r="N39" s="14">
        <f>L39+M39</f>
        <v>9581559</v>
      </c>
      <c r="P39" s="3" t="s">
        <v>12</v>
      </c>
      <c r="Q39" s="2">
        <v>86</v>
      </c>
      <c r="R39" s="2">
        <v>0</v>
      </c>
      <c r="S39" s="2">
        <v>86</v>
      </c>
      <c r="T39" s="2">
        <v>0</v>
      </c>
      <c r="U39" s="2">
        <v>425</v>
      </c>
      <c r="V39" s="2">
        <v>0</v>
      </c>
      <c r="W39" s="2">
        <v>1924</v>
      </c>
      <c r="X39" s="2">
        <v>0</v>
      </c>
      <c r="Y39" s="2">
        <v>576</v>
      </c>
      <c r="Z39" s="2">
        <v>0</v>
      </c>
      <c r="AA39" s="1">
        <f>Q39+S39+U39+W39+Y39</f>
        <v>3097</v>
      </c>
      <c r="AB39" s="13">
        <f>R39+T39+V39+X39+Z39</f>
        <v>0</v>
      </c>
      <c r="AC39" s="14">
        <f>AA39+AB39</f>
        <v>3097</v>
      </c>
      <c r="AE39" s="3" t="s">
        <v>12</v>
      </c>
      <c r="AF39" s="2">
        <f>IFERROR(B39/Q39, "N.A.")</f>
        <v>3000</v>
      </c>
      <c r="AG39" s="2" t="str">
        <f t="shared" ref="AG39:AR43" si="30">IFERROR(C39/R39, "N.A.")</f>
        <v>N.A.</v>
      </c>
      <c r="AH39" s="2">
        <f t="shared" si="30"/>
        <v>1290</v>
      </c>
      <c r="AI39" s="2" t="str">
        <f t="shared" si="30"/>
        <v>N.A.</v>
      </c>
      <c r="AJ39" s="2">
        <f t="shared" si="30"/>
        <v>4813.3647058823535</v>
      </c>
      <c r="AK39" s="2" t="str">
        <f t="shared" si="30"/>
        <v>N.A.</v>
      </c>
      <c r="AL39" s="2">
        <f t="shared" si="30"/>
        <v>3725.0202702702709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3093.8195027445913</v>
      </c>
      <c r="AQ39" s="13" t="str">
        <f t="shared" si="30"/>
        <v>N.A.</v>
      </c>
      <c r="AR39" s="14">
        <f t="shared" si="30"/>
        <v>3093.8195027445913</v>
      </c>
    </row>
    <row r="40" spans="1:44" ht="15" customHeight="1" thickBot="1" x14ac:dyDescent="0.3">
      <c r="A40" s="3" t="s">
        <v>13</v>
      </c>
      <c r="B40" s="2">
        <v>1900393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1900393</v>
      </c>
      <c r="M40" s="13">
        <f t="shared" si="31"/>
        <v>0</v>
      </c>
      <c r="N40" s="14">
        <f t="shared" ref="N40:N42" si="32">L40+M40</f>
        <v>1900393</v>
      </c>
      <c r="P40" s="3" t="s">
        <v>13</v>
      </c>
      <c r="Q40" s="2">
        <v>999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999</v>
      </c>
      <c r="AB40" s="13">
        <f t="shared" si="33"/>
        <v>0</v>
      </c>
      <c r="AC40" s="14">
        <f t="shared" ref="AC40:AC42" si="34">AA40+AB40</f>
        <v>999</v>
      </c>
      <c r="AE40" s="3" t="s">
        <v>13</v>
      </c>
      <c r="AF40" s="2">
        <f t="shared" ref="AF40:AF43" si="35">IFERROR(B40/Q40, "N.A.")</f>
        <v>1902.2952952952953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1902.2952952952953</v>
      </c>
      <c r="AQ40" s="13" t="str">
        <f t="shared" si="30"/>
        <v>N.A.</v>
      </c>
      <c r="AR40" s="14">
        <f t="shared" si="30"/>
        <v>1902.2952952952953</v>
      </c>
    </row>
    <row r="41" spans="1:44" ht="15" customHeight="1" thickBot="1" x14ac:dyDescent="0.3">
      <c r="A41" s="3" t="s">
        <v>14</v>
      </c>
      <c r="B41" s="2">
        <v>6933380.0000000009</v>
      </c>
      <c r="C41" s="2">
        <v>12570079.999999998</v>
      </c>
      <c r="D41" s="2"/>
      <c r="E41" s="2"/>
      <c r="F41" s="2"/>
      <c r="G41" s="2">
        <v>5646000</v>
      </c>
      <c r="H41" s="2"/>
      <c r="I41" s="2"/>
      <c r="J41" s="2">
        <v>0</v>
      </c>
      <c r="K41" s="2"/>
      <c r="L41" s="1">
        <f t="shared" si="31"/>
        <v>6933380.0000000009</v>
      </c>
      <c r="M41" s="13">
        <f t="shared" si="31"/>
        <v>18216080</v>
      </c>
      <c r="N41" s="14">
        <f t="shared" si="32"/>
        <v>25149460</v>
      </c>
      <c r="P41" s="3" t="s">
        <v>14</v>
      </c>
      <c r="Q41" s="2">
        <v>2388</v>
      </c>
      <c r="R41" s="2">
        <v>1481</v>
      </c>
      <c r="S41" s="2">
        <v>0</v>
      </c>
      <c r="T41" s="2">
        <v>0</v>
      </c>
      <c r="U41" s="2">
        <v>0</v>
      </c>
      <c r="V41" s="2">
        <v>402</v>
      </c>
      <c r="W41" s="2">
        <v>0</v>
      </c>
      <c r="X41" s="2">
        <v>0</v>
      </c>
      <c r="Y41" s="2">
        <v>568</v>
      </c>
      <c r="Z41" s="2">
        <v>0</v>
      </c>
      <c r="AA41" s="1">
        <f t="shared" si="33"/>
        <v>2956</v>
      </c>
      <c r="AB41" s="13">
        <f t="shared" si="33"/>
        <v>1883</v>
      </c>
      <c r="AC41" s="14">
        <f t="shared" si="34"/>
        <v>4839</v>
      </c>
      <c r="AE41" s="3" t="s">
        <v>14</v>
      </c>
      <c r="AF41" s="2">
        <f t="shared" si="35"/>
        <v>2903.4254606365162</v>
      </c>
      <c r="AG41" s="2">
        <f t="shared" si="30"/>
        <v>8487.5624577987837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14044.776119402984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2345.5277401894455</v>
      </c>
      <c r="AQ41" s="13">
        <f t="shared" si="30"/>
        <v>9673.967073818374</v>
      </c>
      <c r="AR41" s="14">
        <f t="shared" si="30"/>
        <v>5197.2432320727421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228</v>
      </c>
      <c r="Z42" s="2">
        <v>0</v>
      </c>
      <c r="AA42" s="1">
        <f t="shared" si="33"/>
        <v>228</v>
      </c>
      <c r="AB42" s="13">
        <f t="shared" si="33"/>
        <v>0</v>
      </c>
      <c r="AC42" s="14">
        <f t="shared" si="34"/>
        <v>228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9091772.9999999981</v>
      </c>
      <c r="C43" s="2">
        <v>12570079.999999998</v>
      </c>
      <c r="D43" s="2">
        <v>110940</v>
      </c>
      <c r="E43" s="2"/>
      <c r="F43" s="2">
        <v>2045680.0000000002</v>
      </c>
      <c r="G43" s="2">
        <v>5646000</v>
      </c>
      <c r="H43" s="2">
        <v>7166939.0000000009</v>
      </c>
      <c r="I43" s="2"/>
      <c r="J43" s="2">
        <v>0</v>
      </c>
      <c r="K43" s="2"/>
      <c r="L43" s="1">
        <f t="shared" ref="L43" si="36">B43+D43+F43+H43+J43</f>
        <v>18415332</v>
      </c>
      <c r="M43" s="13">
        <f t="shared" ref="M43" si="37">C43+E43+G43+I43+K43</f>
        <v>18216080</v>
      </c>
      <c r="N43" s="21">
        <f t="shared" ref="N43" si="38">L43+M43</f>
        <v>36631412</v>
      </c>
      <c r="P43" s="4" t="s">
        <v>16</v>
      </c>
      <c r="Q43" s="2">
        <v>3473</v>
      </c>
      <c r="R43" s="2">
        <v>1481</v>
      </c>
      <c r="S43" s="2">
        <v>86</v>
      </c>
      <c r="T43" s="2">
        <v>0</v>
      </c>
      <c r="U43" s="2">
        <v>425</v>
      </c>
      <c r="V43" s="2">
        <v>402</v>
      </c>
      <c r="W43" s="2">
        <v>1924</v>
      </c>
      <c r="X43" s="2">
        <v>0</v>
      </c>
      <c r="Y43" s="2">
        <v>1372</v>
      </c>
      <c r="Z43" s="2">
        <v>0</v>
      </c>
      <c r="AA43" s="1">
        <f t="shared" ref="AA43" si="39">Q43+S43+U43+W43+Y43</f>
        <v>7280</v>
      </c>
      <c r="AB43" s="13">
        <f t="shared" ref="AB43" si="40">R43+T43+V43+X43+Z43</f>
        <v>1883</v>
      </c>
      <c r="AC43" s="21">
        <f t="shared" ref="AC43" si="41">AA43+AB43</f>
        <v>9163</v>
      </c>
      <c r="AE43" s="4" t="s">
        <v>16</v>
      </c>
      <c r="AF43" s="2">
        <f t="shared" si="35"/>
        <v>2617.8442268931753</v>
      </c>
      <c r="AG43" s="2">
        <f t="shared" si="30"/>
        <v>8487.5624577987837</v>
      </c>
      <c r="AH43" s="2">
        <f t="shared" si="30"/>
        <v>1290</v>
      </c>
      <c r="AI43" s="2" t="str">
        <f t="shared" si="30"/>
        <v>N.A.</v>
      </c>
      <c r="AJ43" s="2">
        <f t="shared" si="30"/>
        <v>4813.3647058823535</v>
      </c>
      <c r="AK43" s="2">
        <f t="shared" si="30"/>
        <v>14044.776119402984</v>
      </c>
      <c r="AL43" s="2">
        <f t="shared" si="30"/>
        <v>3725.0202702702709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2529.5785714285716</v>
      </c>
      <c r="AQ43" s="13">
        <f t="shared" ref="AQ43" si="43">IFERROR(M43/AB43, "N.A.")</f>
        <v>9673.967073818374</v>
      </c>
      <c r="AR43" s="14">
        <f t="shared" ref="AR43" si="44">IFERROR(N43/AC43, "N.A.")</f>
        <v>3997.7531376186839</v>
      </c>
    </row>
    <row r="44" spans="1:44" ht="15" customHeight="1" thickBot="1" x14ac:dyDescent="0.3">
      <c r="A44" s="5" t="s">
        <v>0</v>
      </c>
      <c r="B44" s="44">
        <f>B43+C43</f>
        <v>21661852.999999996</v>
      </c>
      <c r="C44" s="45"/>
      <c r="D44" s="44">
        <f>D43+E43</f>
        <v>110940</v>
      </c>
      <c r="E44" s="45"/>
      <c r="F44" s="44">
        <f>F43+G43</f>
        <v>7691680</v>
      </c>
      <c r="G44" s="45"/>
      <c r="H44" s="44">
        <f>H43+I43</f>
        <v>7166939.0000000009</v>
      </c>
      <c r="I44" s="45"/>
      <c r="J44" s="44">
        <f>J43+K43</f>
        <v>0</v>
      </c>
      <c r="K44" s="45"/>
      <c r="L44" s="44">
        <f>L43+M43</f>
        <v>36631412</v>
      </c>
      <c r="M44" s="46"/>
      <c r="N44" s="22">
        <f>B44+D44+F44+H44+J44</f>
        <v>36631412</v>
      </c>
      <c r="P44" s="5" t="s">
        <v>0</v>
      </c>
      <c r="Q44" s="44">
        <f>Q43+R43</f>
        <v>4954</v>
      </c>
      <c r="R44" s="45"/>
      <c r="S44" s="44">
        <f>S43+T43</f>
        <v>86</v>
      </c>
      <c r="T44" s="45"/>
      <c r="U44" s="44">
        <f>U43+V43</f>
        <v>827</v>
      </c>
      <c r="V44" s="45"/>
      <c r="W44" s="44">
        <f>W43+X43</f>
        <v>1924</v>
      </c>
      <c r="X44" s="45"/>
      <c r="Y44" s="44">
        <f>Y43+Z43</f>
        <v>1372</v>
      </c>
      <c r="Z44" s="45"/>
      <c r="AA44" s="44">
        <f>AA43+AB43</f>
        <v>9163</v>
      </c>
      <c r="AB44" s="46"/>
      <c r="AC44" s="22">
        <f>Q44+S44+U44+W44+Y44</f>
        <v>9163</v>
      </c>
      <c r="AE44" s="5" t="s">
        <v>0</v>
      </c>
      <c r="AF44" s="24">
        <f>IFERROR(B44/Q44,"N.A.")</f>
        <v>4372.5985062575692</v>
      </c>
      <c r="AG44" s="25"/>
      <c r="AH44" s="24">
        <f>IFERROR(D44/S44,"N.A.")</f>
        <v>1290</v>
      </c>
      <c r="AI44" s="25"/>
      <c r="AJ44" s="24">
        <f>IFERROR(F44/U44,"N.A.")</f>
        <v>9300.7013301088264</v>
      </c>
      <c r="AK44" s="25"/>
      <c r="AL44" s="24">
        <f>IFERROR(H44/W44,"N.A.")</f>
        <v>3725.0202702702709</v>
      </c>
      <c r="AM44" s="25"/>
      <c r="AN44" s="24">
        <f>IFERROR(J44/Y44,"N.A.")</f>
        <v>0</v>
      </c>
      <c r="AO44" s="25"/>
      <c r="AP44" s="24">
        <f>IFERROR(L44/AA44,"N.A.")</f>
        <v>3997.7531376186839</v>
      </c>
      <c r="AQ44" s="25"/>
      <c r="AR44" s="16">
        <f>IFERROR(N44/AC44, "N.A.")</f>
        <v>3997.7531376186839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1502850</v>
      </c>
      <c r="C15" s="2"/>
      <c r="D15" s="2"/>
      <c r="E15" s="2"/>
      <c r="F15" s="2"/>
      <c r="G15" s="2"/>
      <c r="H15" s="2">
        <v>1402660</v>
      </c>
      <c r="I15" s="2"/>
      <c r="J15" s="2">
        <v>0</v>
      </c>
      <c r="K15" s="2"/>
      <c r="L15" s="1">
        <f>B15+D15+F15+H15+J15</f>
        <v>2905510</v>
      </c>
      <c r="M15" s="13">
        <f>C15+E15+G15+I15+K15</f>
        <v>0</v>
      </c>
      <c r="N15" s="14">
        <f>L15+M15</f>
        <v>2905510</v>
      </c>
      <c r="P15" s="3" t="s">
        <v>12</v>
      </c>
      <c r="Q15" s="2">
        <v>233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466</v>
      </c>
      <c r="X15" s="2">
        <v>0</v>
      </c>
      <c r="Y15" s="2">
        <v>466</v>
      </c>
      <c r="Z15" s="2">
        <v>0</v>
      </c>
      <c r="AA15" s="1">
        <f>Q15+S15+U15+W15+Y15</f>
        <v>1165</v>
      </c>
      <c r="AB15" s="13">
        <f>R15+T15+V15+X15+Z15</f>
        <v>0</v>
      </c>
      <c r="AC15" s="14">
        <f>AA15+AB15</f>
        <v>1165</v>
      </c>
      <c r="AE15" s="3" t="s">
        <v>12</v>
      </c>
      <c r="AF15" s="2">
        <f>IFERROR(B15/Q15, "N.A.")</f>
        <v>6450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3010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2494</v>
      </c>
      <c r="AQ15" s="13" t="str">
        <f t="shared" si="0"/>
        <v>N.A.</v>
      </c>
      <c r="AR15" s="14">
        <f t="shared" si="0"/>
        <v>2494</v>
      </c>
    </row>
    <row r="16" spans="1:44" ht="15" customHeight="1" thickBot="1" x14ac:dyDescent="0.3">
      <c r="A16" s="3" t="s">
        <v>13</v>
      </c>
      <c r="B16" s="2">
        <v>801520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801520</v>
      </c>
      <c r="M16" s="13">
        <f t="shared" si="1"/>
        <v>0</v>
      </c>
      <c r="N16" s="14">
        <f t="shared" ref="N16:N18" si="2">L16+M16</f>
        <v>801520</v>
      </c>
      <c r="P16" s="3" t="s">
        <v>13</v>
      </c>
      <c r="Q16" s="2">
        <v>233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233</v>
      </c>
      <c r="AB16" s="13">
        <f t="shared" si="3"/>
        <v>0</v>
      </c>
      <c r="AC16" s="14">
        <f t="shared" ref="AC16:AC18" si="4">AA16+AB16</f>
        <v>233</v>
      </c>
      <c r="AE16" s="3" t="s">
        <v>13</v>
      </c>
      <c r="AF16" s="2">
        <f t="shared" ref="AF16:AF19" si="5">IFERROR(B16/Q16, "N.A.")</f>
        <v>3440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3440</v>
      </c>
      <c r="AQ16" s="13" t="str">
        <f t="shared" si="0"/>
        <v>N.A.</v>
      </c>
      <c r="AR16" s="14">
        <f t="shared" si="0"/>
        <v>3440</v>
      </c>
    </row>
    <row r="17" spans="1:44" ht="15" customHeight="1" thickBot="1" x14ac:dyDescent="0.3">
      <c r="A17" s="3" t="s">
        <v>14</v>
      </c>
      <c r="B17" s="2"/>
      <c r="C17" s="2">
        <v>5638600</v>
      </c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5638600</v>
      </c>
      <c r="N17" s="14">
        <f t="shared" si="2"/>
        <v>5638600</v>
      </c>
      <c r="P17" s="3" t="s">
        <v>14</v>
      </c>
      <c r="Q17" s="2">
        <v>0</v>
      </c>
      <c r="R17" s="2">
        <v>932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0</v>
      </c>
      <c r="AB17" s="13">
        <f t="shared" si="3"/>
        <v>932</v>
      </c>
      <c r="AC17" s="14">
        <f t="shared" si="4"/>
        <v>932</v>
      </c>
      <c r="AE17" s="3" t="s">
        <v>14</v>
      </c>
      <c r="AF17" s="2" t="str">
        <f t="shared" si="5"/>
        <v>N.A.</v>
      </c>
      <c r="AG17" s="2">
        <f t="shared" si="0"/>
        <v>6050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>
        <f t="shared" si="0"/>
        <v>6050</v>
      </c>
      <c r="AR17" s="14">
        <f t="shared" si="0"/>
        <v>6050</v>
      </c>
    </row>
    <row r="18" spans="1:44" ht="15" customHeight="1" thickBot="1" x14ac:dyDescent="0.3">
      <c r="A18" s="3" t="s">
        <v>15</v>
      </c>
      <c r="B18" s="2"/>
      <c r="C18" s="2">
        <v>1202280</v>
      </c>
      <c r="D18" s="2"/>
      <c r="E18" s="2"/>
      <c r="F18" s="2"/>
      <c r="G18" s="2"/>
      <c r="H18" s="2">
        <v>601140</v>
      </c>
      <c r="I18" s="2"/>
      <c r="J18" s="2">
        <v>0</v>
      </c>
      <c r="K18" s="2"/>
      <c r="L18" s="1">
        <f t="shared" si="1"/>
        <v>601140</v>
      </c>
      <c r="M18" s="13">
        <f t="shared" si="1"/>
        <v>1202280</v>
      </c>
      <c r="N18" s="14">
        <f t="shared" si="2"/>
        <v>1803420</v>
      </c>
      <c r="P18" s="3" t="s">
        <v>15</v>
      </c>
      <c r="Q18" s="2">
        <v>0</v>
      </c>
      <c r="R18" s="2">
        <v>233</v>
      </c>
      <c r="S18" s="2">
        <v>0</v>
      </c>
      <c r="T18" s="2">
        <v>0</v>
      </c>
      <c r="U18" s="2">
        <v>0</v>
      </c>
      <c r="V18" s="2">
        <v>0</v>
      </c>
      <c r="W18" s="2">
        <v>3728</v>
      </c>
      <c r="X18" s="2">
        <v>0</v>
      </c>
      <c r="Y18" s="2">
        <v>466</v>
      </c>
      <c r="Z18" s="2">
        <v>0</v>
      </c>
      <c r="AA18" s="1">
        <f t="shared" si="3"/>
        <v>4194</v>
      </c>
      <c r="AB18" s="13">
        <f t="shared" si="3"/>
        <v>233</v>
      </c>
      <c r="AC18" s="21">
        <f t="shared" si="4"/>
        <v>4427</v>
      </c>
      <c r="AE18" s="3" t="s">
        <v>15</v>
      </c>
      <c r="AF18" s="2" t="str">
        <f t="shared" si="5"/>
        <v>N.A.</v>
      </c>
      <c r="AG18" s="2">
        <f t="shared" si="0"/>
        <v>5160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161.25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143.33333333333334</v>
      </c>
      <c r="AQ18" s="13">
        <f t="shared" si="0"/>
        <v>5160</v>
      </c>
      <c r="AR18" s="14">
        <f t="shared" si="0"/>
        <v>407.36842105263156</v>
      </c>
    </row>
    <row r="19" spans="1:44" ht="15" customHeight="1" thickBot="1" x14ac:dyDescent="0.3">
      <c r="A19" s="4" t="s">
        <v>16</v>
      </c>
      <c r="B19" s="2">
        <v>2304370</v>
      </c>
      <c r="C19" s="2">
        <v>6840880</v>
      </c>
      <c r="D19" s="2"/>
      <c r="E19" s="2"/>
      <c r="F19" s="2"/>
      <c r="G19" s="2"/>
      <c r="H19" s="2">
        <v>2003800</v>
      </c>
      <c r="I19" s="2"/>
      <c r="J19" s="2">
        <v>0</v>
      </c>
      <c r="K19" s="2"/>
      <c r="L19" s="1">
        <f t="shared" ref="L19" si="6">B19+D19+F19+H19+J19</f>
        <v>4308170</v>
      </c>
      <c r="M19" s="13">
        <f t="shared" ref="M19" si="7">C19+E19+G19+I19+K19</f>
        <v>6840880</v>
      </c>
      <c r="N19" s="21">
        <f t="shared" ref="N19" si="8">L19+M19</f>
        <v>11149050</v>
      </c>
      <c r="P19" s="4" t="s">
        <v>16</v>
      </c>
      <c r="Q19" s="2">
        <v>466</v>
      </c>
      <c r="R19" s="2">
        <v>1165</v>
      </c>
      <c r="S19" s="2">
        <v>0</v>
      </c>
      <c r="T19" s="2">
        <v>0</v>
      </c>
      <c r="U19" s="2">
        <v>0</v>
      </c>
      <c r="V19" s="2">
        <v>0</v>
      </c>
      <c r="W19" s="2">
        <v>4194</v>
      </c>
      <c r="X19" s="2">
        <v>0</v>
      </c>
      <c r="Y19" s="2">
        <v>932</v>
      </c>
      <c r="Z19" s="2">
        <v>0</v>
      </c>
      <c r="AA19" s="1">
        <f t="shared" ref="AA19" si="9">Q19+S19+U19+W19+Y19</f>
        <v>5592</v>
      </c>
      <c r="AB19" s="13">
        <f t="shared" ref="AB19" si="10">R19+T19+V19+X19+Z19</f>
        <v>1165</v>
      </c>
      <c r="AC19" s="14">
        <f t="shared" ref="AC19" si="11">AA19+AB19</f>
        <v>6757</v>
      </c>
      <c r="AE19" s="4" t="s">
        <v>16</v>
      </c>
      <c r="AF19" s="2">
        <f t="shared" si="5"/>
        <v>4945</v>
      </c>
      <c r="AG19" s="2">
        <f t="shared" si="0"/>
        <v>5872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477.77777777777777</v>
      </c>
      <c r="AM19" s="2" t="str">
        <f t="shared" si="0"/>
        <v>N.A.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770.41666666666663</v>
      </c>
      <c r="AQ19" s="13">
        <f t="shared" ref="AQ19" si="13">IFERROR(M19/AB19, "N.A.")</f>
        <v>5872</v>
      </c>
      <c r="AR19" s="14">
        <f t="shared" ref="AR19" si="14">IFERROR(N19/AC19, "N.A.")</f>
        <v>1650</v>
      </c>
    </row>
    <row r="20" spans="1:44" ht="15" customHeight="1" thickBot="1" x14ac:dyDescent="0.3">
      <c r="A20" s="5" t="s">
        <v>0</v>
      </c>
      <c r="B20" s="44">
        <f>B19+C19</f>
        <v>9145250</v>
      </c>
      <c r="C20" s="45"/>
      <c r="D20" s="44">
        <f>D19+E19</f>
        <v>0</v>
      </c>
      <c r="E20" s="45"/>
      <c r="F20" s="44">
        <f>F19+G19</f>
        <v>0</v>
      </c>
      <c r="G20" s="45"/>
      <c r="H20" s="44">
        <f>H19+I19</f>
        <v>2003800</v>
      </c>
      <c r="I20" s="45"/>
      <c r="J20" s="44">
        <f>J19+K19</f>
        <v>0</v>
      </c>
      <c r="K20" s="45"/>
      <c r="L20" s="44">
        <f>L19+M19</f>
        <v>11149050</v>
      </c>
      <c r="M20" s="46"/>
      <c r="N20" s="22">
        <f>B20+D20+F20+H20+J20</f>
        <v>11149050</v>
      </c>
      <c r="P20" s="5" t="s">
        <v>0</v>
      </c>
      <c r="Q20" s="44">
        <f>Q19+R19</f>
        <v>1631</v>
      </c>
      <c r="R20" s="45"/>
      <c r="S20" s="44">
        <f>S19+T19</f>
        <v>0</v>
      </c>
      <c r="T20" s="45"/>
      <c r="U20" s="44">
        <f>U19+V19</f>
        <v>0</v>
      </c>
      <c r="V20" s="45"/>
      <c r="W20" s="44">
        <f>W19+X19</f>
        <v>4194</v>
      </c>
      <c r="X20" s="45"/>
      <c r="Y20" s="44">
        <f>Y19+Z19</f>
        <v>932</v>
      </c>
      <c r="Z20" s="45"/>
      <c r="AA20" s="44">
        <f>AA19+AB19</f>
        <v>6757</v>
      </c>
      <c r="AB20" s="45"/>
      <c r="AC20" s="23">
        <f>Q20+S20+U20+W20+Y20</f>
        <v>6757</v>
      </c>
      <c r="AE20" s="5" t="s">
        <v>0</v>
      </c>
      <c r="AF20" s="24">
        <f>IFERROR(B20/Q20,"N.A.")</f>
        <v>5607.1428571428569</v>
      </c>
      <c r="AG20" s="25"/>
      <c r="AH20" s="24" t="str">
        <f>IFERROR(D20/S20,"N.A.")</f>
        <v>N.A.</v>
      </c>
      <c r="AI20" s="25"/>
      <c r="AJ20" s="24" t="str">
        <f>IFERROR(F20/U20,"N.A.")</f>
        <v>N.A.</v>
      </c>
      <c r="AK20" s="25"/>
      <c r="AL20" s="24">
        <f>IFERROR(H20/W20,"N.A.")</f>
        <v>477.77777777777777</v>
      </c>
      <c r="AM20" s="25"/>
      <c r="AN20" s="24">
        <f>IFERROR(J20/Y20,"N.A.")</f>
        <v>0</v>
      </c>
      <c r="AO20" s="25"/>
      <c r="AP20" s="24">
        <f>IFERROR(L20/AA20,"N.A.")</f>
        <v>1650</v>
      </c>
      <c r="AQ20" s="25"/>
      <c r="AR20" s="16">
        <f>IFERROR(N20/AC20, "N.A.")</f>
        <v>1650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1502850</v>
      </c>
      <c r="C27" s="2"/>
      <c r="D27" s="2"/>
      <c r="E27" s="2"/>
      <c r="F27" s="2"/>
      <c r="G27" s="2"/>
      <c r="H27" s="2"/>
      <c r="I27" s="2"/>
      <c r="J27" s="2">
        <v>0</v>
      </c>
      <c r="K27" s="2"/>
      <c r="L27" s="1">
        <f>B27+D27+F27+H27+J27</f>
        <v>1502850</v>
      </c>
      <c r="M27" s="13">
        <f>C27+E27+G27+I27+K27</f>
        <v>0</v>
      </c>
      <c r="N27" s="14">
        <f>L27+M27</f>
        <v>1502850</v>
      </c>
      <c r="P27" s="3" t="s">
        <v>12</v>
      </c>
      <c r="Q27" s="2">
        <v>233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233</v>
      </c>
      <c r="Z27" s="2">
        <v>0</v>
      </c>
      <c r="AA27" s="1">
        <f>Q27+S27+U27+W27+Y27</f>
        <v>466</v>
      </c>
      <c r="AB27" s="13">
        <f>R27+T27+V27+X27+Z27</f>
        <v>0</v>
      </c>
      <c r="AC27" s="14">
        <f>AA27+AB27</f>
        <v>466</v>
      </c>
      <c r="AE27" s="3" t="s">
        <v>12</v>
      </c>
      <c r="AF27" s="2">
        <f>IFERROR(B27/Q27, "N.A.")</f>
        <v>6450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3225</v>
      </c>
      <c r="AQ27" s="13" t="str">
        <f t="shared" si="15"/>
        <v>N.A.</v>
      </c>
      <c r="AR27" s="14">
        <f t="shared" si="15"/>
        <v>3225</v>
      </c>
    </row>
    <row r="28" spans="1:44" ht="15" customHeight="1" thickBot="1" x14ac:dyDescent="0.3">
      <c r="A28" s="3" t="s">
        <v>13</v>
      </c>
      <c r="B28" s="2">
        <v>801520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801520</v>
      </c>
      <c r="M28" s="13">
        <f t="shared" si="16"/>
        <v>0</v>
      </c>
      <c r="N28" s="14">
        <f t="shared" ref="N28:N30" si="17">L28+M28</f>
        <v>801520</v>
      </c>
      <c r="P28" s="3" t="s">
        <v>13</v>
      </c>
      <c r="Q28" s="2">
        <v>233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233</v>
      </c>
      <c r="AB28" s="13">
        <f t="shared" si="18"/>
        <v>0</v>
      </c>
      <c r="AC28" s="14">
        <f t="shared" ref="AC28:AC30" si="19">AA28+AB28</f>
        <v>233</v>
      </c>
      <c r="AE28" s="3" t="s">
        <v>13</v>
      </c>
      <c r="AF28" s="2">
        <f t="shared" ref="AF28:AF31" si="20">IFERROR(B28/Q28, "N.A.")</f>
        <v>3440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3440</v>
      </c>
      <c r="AQ28" s="13" t="str">
        <f t="shared" si="15"/>
        <v>N.A.</v>
      </c>
      <c r="AR28" s="14">
        <f t="shared" si="15"/>
        <v>3440</v>
      </c>
    </row>
    <row r="29" spans="1:44" ht="15" customHeight="1" thickBot="1" x14ac:dyDescent="0.3">
      <c r="A29" s="3" t="s">
        <v>14</v>
      </c>
      <c r="B29" s="2"/>
      <c r="C29" s="2">
        <v>5638600</v>
      </c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5638600</v>
      </c>
      <c r="N29" s="14">
        <f t="shared" si="17"/>
        <v>5638600</v>
      </c>
      <c r="P29" s="3" t="s">
        <v>14</v>
      </c>
      <c r="Q29" s="2">
        <v>0</v>
      </c>
      <c r="R29" s="2">
        <v>932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0</v>
      </c>
      <c r="AB29" s="13">
        <f t="shared" si="18"/>
        <v>932</v>
      </c>
      <c r="AC29" s="14">
        <f t="shared" si="19"/>
        <v>932</v>
      </c>
      <c r="AE29" s="3" t="s">
        <v>14</v>
      </c>
      <c r="AF29" s="2" t="str">
        <f t="shared" si="20"/>
        <v>N.A.</v>
      </c>
      <c r="AG29" s="2">
        <f t="shared" si="15"/>
        <v>6050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>
        <f t="shared" si="15"/>
        <v>6050</v>
      </c>
      <c r="AR29" s="14">
        <f t="shared" si="15"/>
        <v>6050</v>
      </c>
    </row>
    <row r="30" spans="1:44" ht="15" customHeight="1" thickBot="1" x14ac:dyDescent="0.3">
      <c r="A30" s="3" t="s">
        <v>15</v>
      </c>
      <c r="B30" s="2"/>
      <c r="C30" s="2">
        <v>1202280</v>
      </c>
      <c r="D30" s="2"/>
      <c r="E30" s="2"/>
      <c r="F30" s="2"/>
      <c r="G30" s="2"/>
      <c r="H30" s="2">
        <v>601140</v>
      </c>
      <c r="I30" s="2"/>
      <c r="J30" s="2">
        <v>0</v>
      </c>
      <c r="K30" s="2"/>
      <c r="L30" s="1">
        <f t="shared" si="16"/>
        <v>601140</v>
      </c>
      <c r="M30" s="13">
        <f t="shared" si="16"/>
        <v>1202280</v>
      </c>
      <c r="N30" s="14">
        <f t="shared" si="17"/>
        <v>1803420</v>
      </c>
      <c r="P30" s="3" t="s">
        <v>15</v>
      </c>
      <c r="Q30" s="2">
        <v>0</v>
      </c>
      <c r="R30" s="2">
        <v>233</v>
      </c>
      <c r="S30" s="2">
        <v>0</v>
      </c>
      <c r="T30" s="2">
        <v>0</v>
      </c>
      <c r="U30" s="2">
        <v>0</v>
      </c>
      <c r="V30" s="2">
        <v>0</v>
      </c>
      <c r="W30" s="2">
        <v>2097</v>
      </c>
      <c r="X30" s="2">
        <v>0</v>
      </c>
      <c r="Y30" s="2">
        <v>233</v>
      </c>
      <c r="Z30" s="2">
        <v>0</v>
      </c>
      <c r="AA30" s="1">
        <f t="shared" si="18"/>
        <v>2330</v>
      </c>
      <c r="AB30" s="13">
        <f t="shared" si="18"/>
        <v>233</v>
      </c>
      <c r="AC30" s="21">
        <f t="shared" si="19"/>
        <v>2563</v>
      </c>
      <c r="AE30" s="3" t="s">
        <v>15</v>
      </c>
      <c r="AF30" s="2" t="str">
        <f t="shared" si="20"/>
        <v>N.A.</v>
      </c>
      <c r="AG30" s="2">
        <f t="shared" si="15"/>
        <v>5160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286.66666666666669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258</v>
      </c>
      <c r="AQ30" s="13">
        <f t="shared" si="15"/>
        <v>5160</v>
      </c>
      <c r="AR30" s="14">
        <f t="shared" si="15"/>
        <v>703.63636363636363</v>
      </c>
    </row>
    <row r="31" spans="1:44" ht="15" customHeight="1" thickBot="1" x14ac:dyDescent="0.3">
      <c r="A31" s="4" t="s">
        <v>16</v>
      </c>
      <c r="B31" s="2">
        <v>2304370</v>
      </c>
      <c r="C31" s="2">
        <v>6840880</v>
      </c>
      <c r="D31" s="2"/>
      <c r="E31" s="2"/>
      <c r="F31" s="2"/>
      <c r="G31" s="2"/>
      <c r="H31" s="2">
        <v>601140</v>
      </c>
      <c r="I31" s="2"/>
      <c r="J31" s="2">
        <v>0</v>
      </c>
      <c r="K31" s="2"/>
      <c r="L31" s="1">
        <f t="shared" ref="L31" si="21">B31+D31+F31+H31+J31</f>
        <v>2905510</v>
      </c>
      <c r="M31" s="13">
        <f t="shared" ref="M31" si="22">C31+E31+G31+I31+K31</f>
        <v>6840880</v>
      </c>
      <c r="N31" s="21">
        <f t="shared" ref="N31" si="23">L31+M31</f>
        <v>9746390</v>
      </c>
      <c r="P31" s="4" t="s">
        <v>16</v>
      </c>
      <c r="Q31" s="2">
        <v>466</v>
      </c>
      <c r="R31" s="2">
        <v>1165</v>
      </c>
      <c r="S31" s="2">
        <v>0</v>
      </c>
      <c r="T31" s="2">
        <v>0</v>
      </c>
      <c r="U31" s="2">
        <v>0</v>
      </c>
      <c r="V31" s="2">
        <v>0</v>
      </c>
      <c r="W31" s="2">
        <v>2097</v>
      </c>
      <c r="X31" s="2">
        <v>0</v>
      </c>
      <c r="Y31" s="2">
        <v>466</v>
      </c>
      <c r="Z31" s="2">
        <v>0</v>
      </c>
      <c r="AA31" s="1">
        <f t="shared" ref="AA31" si="24">Q31+S31+U31+W31+Y31</f>
        <v>3029</v>
      </c>
      <c r="AB31" s="13">
        <f t="shared" ref="AB31" si="25">R31+T31+V31+X31+Z31</f>
        <v>1165</v>
      </c>
      <c r="AC31" s="14">
        <f t="shared" ref="AC31" si="26">AA31+AB31</f>
        <v>4194</v>
      </c>
      <c r="AE31" s="4" t="s">
        <v>16</v>
      </c>
      <c r="AF31" s="2">
        <f t="shared" si="20"/>
        <v>4945</v>
      </c>
      <c r="AG31" s="2">
        <f t="shared" si="15"/>
        <v>5872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286.66666666666669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959.23076923076928</v>
      </c>
      <c r="AQ31" s="13">
        <f t="shared" ref="AQ31" si="28">IFERROR(M31/AB31, "N.A.")</f>
        <v>5872</v>
      </c>
      <c r="AR31" s="14">
        <f t="shared" ref="AR31" si="29">IFERROR(N31/AC31, "N.A.")</f>
        <v>2323.8888888888887</v>
      </c>
    </row>
    <row r="32" spans="1:44" ht="15" customHeight="1" thickBot="1" x14ac:dyDescent="0.3">
      <c r="A32" s="5" t="s">
        <v>0</v>
      </c>
      <c r="B32" s="44">
        <f>B31+C31</f>
        <v>9145250</v>
      </c>
      <c r="C32" s="45"/>
      <c r="D32" s="44">
        <f>D31+E31</f>
        <v>0</v>
      </c>
      <c r="E32" s="45"/>
      <c r="F32" s="44">
        <f>F31+G31</f>
        <v>0</v>
      </c>
      <c r="G32" s="45"/>
      <c r="H32" s="44">
        <f>H31+I31</f>
        <v>601140</v>
      </c>
      <c r="I32" s="45"/>
      <c r="J32" s="44">
        <f>J31+K31</f>
        <v>0</v>
      </c>
      <c r="K32" s="45"/>
      <c r="L32" s="44">
        <f>L31+M31</f>
        <v>9746390</v>
      </c>
      <c r="M32" s="46"/>
      <c r="N32" s="22">
        <f>B32+D32+F32+H32+J32</f>
        <v>9746390</v>
      </c>
      <c r="P32" s="5" t="s">
        <v>0</v>
      </c>
      <c r="Q32" s="44">
        <f>Q31+R31</f>
        <v>1631</v>
      </c>
      <c r="R32" s="45"/>
      <c r="S32" s="44">
        <f>S31+T31</f>
        <v>0</v>
      </c>
      <c r="T32" s="45"/>
      <c r="U32" s="44">
        <f>U31+V31</f>
        <v>0</v>
      </c>
      <c r="V32" s="45"/>
      <c r="W32" s="44">
        <f>W31+X31</f>
        <v>2097</v>
      </c>
      <c r="X32" s="45"/>
      <c r="Y32" s="44">
        <f>Y31+Z31</f>
        <v>466</v>
      </c>
      <c r="Z32" s="45"/>
      <c r="AA32" s="44">
        <f>AA31+AB31</f>
        <v>4194</v>
      </c>
      <c r="AB32" s="45"/>
      <c r="AC32" s="23">
        <f>Q32+S32+U32+W32+Y32</f>
        <v>4194</v>
      </c>
      <c r="AE32" s="5" t="s">
        <v>0</v>
      </c>
      <c r="AF32" s="24">
        <f>IFERROR(B32/Q32,"N.A.")</f>
        <v>5607.1428571428569</v>
      </c>
      <c r="AG32" s="25"/>
      <c r="AH32" s="24" t="str">
        <f>IFERROR(D32/S32,"N.A.")</f>
        <v>N.A.</v>
      </c>
      <c r="AI32" s="25"/>
      <c r="AJ32" s="24" t="str">
        <f>IFERROR(F32/U32,"N.A.")</f>
        <v>N.A.</v>
      </c>
      <c r="AK32" s="25"/>
      <c r="AL32" s="24">
        <f>IFERROR(H32/W32,"N.A.")</f>
        <v>286.66666666666669</v>
      </c>
      <c r="AM32" s="25"/>
      <c r="AN32" s="24">
        <f>IFERROR(J32/Y32,"N.A.")</f>
        <v>0</v>
      </c>
      <c r="AO32" s="25"/>
      <c r="AP32" s="24">
        <f>IFERROR(L32/AA32,"N.A.")</f>
        <v>2323.8888888888887</v>
      </c>
      <c r="AQ32" s="25"/>
      <c r="AR32" s="16">
        <f>IFERROR(N32/AC32, "N.A.")</f>
        <v>2323.8888888888887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1402660</v>
      </c>
      <c r="I39" s="2"/>
      <c r="J39" s="2">
        <v>0</v>
      </c>
      <c r="K39" s="2"/>
      <c r="L39" s="1">
        <f>B39+D39+F39+H39+J39</f>
        <v>1402660</v>
      </c>
      <c r="M39" s="13">
        <f>C39+E39+G39+I39+K39</f>
        <v>0</v>
      </c>
      <c r="N39" s="14">
        <f>L39+M39</f>
        <v>1402660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466</v>
      </c>
      <c r="X39" s="2">
        <v>0</v>
      </c>
      <c r="Y39" s="2">
        <v>233</v>
      </c>
      <c r="Z39" s="2">
        <v>0</v>
      </c>
      <c r="AA39" s="1">
        <f>Q39+S39+U39+W39+Y39</f>
        <v>699</v>
      </c>
      <c r="AB39" s="13">
        <f>R39+T39+V39+X39+Z39</f>
        <v>0</v>
      </c>
      <c r="AC39" s="14">
        <f>AA39+AB39</f>
        <v>699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3010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2006.6666666666667</v>
      </c>
      <c r="AQ39" s="13" t="str">
        <f t="shared" si="30"/>
        <v>N.A.</v>
      </c>
      <c r="AR39" s="14">
        <f t="shared" si="30"/>
        <v>2006.6666666666667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1631</v>
      </c>
      <c r="X42" s="2">
        <v>0</v>
      </c>
      <c r="Y42" s="2">
        <v>233</v>
      </c>
      <c r="Z42" s="2">
        <v>0</v>
      </c>
      <c r="AA42" s="1">
        <f t="shared" si="33"/>
        <v>1864</v>
      </c>
      <c r="AB42" s="13">
        <f t="shared" si="33"/>
        <v>0</v>
      </c>
      <c r="AC42" s="14">
        <f t="shared" si="34"/>
        <v>1864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>
        <v>1402660</v>
      </c>
      <c r="I43" s="2"/>
      <c r="J43" s="2">
        <v>0</v>
      </c>
      <c r="K43" s="2"/>
      <c r="L43" s="1">
        <f t="shared" ref="L43" si="36">B43+D43+F43+H43+J43</f>
        <v>1402660</v>
      </c>
      <c r="M43" s="13">
        <f t="shared" ref="M43" si="37">C43+E43+G43+I43+K43</f>
        <v>0</v>
      </c>
      <c r="N43" s="21">
        <f t="shared" ref="N43" si="38">L43+M43</f>
        <v>1402660</v>
      </c>
      <c r="P43" s="4" t="s">
        <v>16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2097</v>
      </c>
      <c r="X43" s="2">
        <v>0</v>
      </c>
      <c r="Y43" s="2">
        <v>466</v>
      </c>
      <c r="Z43" s="2">
        <v>0</v>
      </c>
      <c r="AA43" s="1">
        <f t="shared" ref="AA43" si="39">Q43+S43+U43+W43+Y43</f>
        <v>2563</v>
      </c>
      <c r="AB43" s="13">
        <f t="shared" ref="AB43" si="40">R43+T43+V43+X43+Z43</f>
        <v>0</v>
      </c>
      <c r="AC43" s="21">
        <f t="shared" ref="AC43" si="41">AA43+AB43</f>
        <v>2563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668.88888888888891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547.27272727272725</v>
      </c>
      <c r="AQ43" s="13" t="str">
        <f t="shared" ref="AQ43" si="43">IFERROR(M43/AB43, "N.A.")</f>
        <v>N.A.</v>
      </c>
      <c r="AR43" s="14">
        <f t="shared" ref="AR43" si="44">IFERROR(N43/AC43, "N.A.")</f>
        <v>547.27272727272725</v>
      </c>
    </row>
    <row r="44" spans="1:44" ht="15" customHeight="1" thickBot="1" x14ac:dyDescent="0.3">
      <c r="A44" s="5" t="s">
        <v>0</v>
      </c>
      <c r="B44" s="44">
        <f>B43+C43</f>
        <v>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1402660</v>
      </c>
      <c r="I44" s="45"/>
      <c r="J44" s="44">
        <f>J43+K43</f>
        <v>0</v>
      </c>
      <c r="K44" s="45"/>
      <c r="L44" s="44">
        <f>L43+M43</f>
        <v>1402660</v>
      </c>
      <c r="M44" s="46"/>
      <c r="N44" s="22">
        <f>B44+D44+F44+H44+J44</f>
        <v>1402660</v>
      </c>
      <c r="P44" s="5" t="s">
        <v>0</v>
      </c>
      <c r="Q44" s="44">
        <f>Q43+R43</f>
        <v>0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2097</v>
      </c>
      <c r="X44" s="45"/>
      <c r="Y44" s="44">
        <f>Y43+Z43</f>
        <v>466</v>
      </c>
      <c r="Z44" s="45"/>
      <c r="AA44" s="44">
        <f>AA43+AB43</f>
        <v>2563</v>
      </c>
      <c r="AB44" s="46"/>
      <c r="AC44" s="22">
        <f>Q44+S44+U44+W44+Y44</f>
        <v>2563</v>
      </c>
      <c r="AE44" s="5" t="s">
        <v>0</v>
      </c>
      <c r="AF44" s="24" t="str">
        <f>IFERROR(B44/Q44,"N.A.")</f>
        <v>N.A.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>
        <f>IFERROR(H44/W44,"N.A.")</f>
        <v>668.88888888888891</v>
      </c>
      <c r="AM44" s="25"/>
      <c r="AN44" s="24">
        <f>IFERROR(J44/Y44,"N.A.")</f>
        <v>0</v>
      </c>
      <c r="AO44" s="25"/>
      <c r="AP44" s="24">
        <f>IFERROR(L44/AA44,"N.A.")</f>
        <v>547.27272727272725</v>
      </c>
      <c r="AQ44" s="25"/>
      <c r="AR44" s="16">
        <f>IFERROR(N44/AC44, "N.A.")</f>
        <v>547.27272727272725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40840153.000000007</v>
      </c>
      <c r="C15" s="2"/>
      <c r="D15" s="2">
        <v>26787429.999999996</v>
      </c>
      <c r="E15" s="2"/>
      <c r="F15" s="2">
        <v>39506009.999999993</v>
      </c>
      <c r="G15" s="2"/>
      <c r="H15" s="2">
        <v>105974530</v>
      </c>
      <c r="I15" s="2"/>
      <c r="J15" s="2">
        <v>0</v>
      </c>
      <c r="K15" s="2"/>
      <c r="L15" s="1">
        <f>B15+D15+F15+H15+J15</f>
        <v>213108123</v>
      </c>
      <c r="M15" s="13">
        <f>C15+E15+G15+I15+K15</f>
        <v>0</v>
      </c>
      <c r="N15" s="14">
        <f>L15+M15</f>
        <v>213108123</v>
      </c>
      <c r="P15" s="3" t="s">
        <v>12</v>
      </c>
      <c r="Q15" s="2">
        <v>5356</v>
      </c>
      <c r="R15" s="2">
        <v>0</v>
      </c>
      <c r="S15" s="2">
        <v>2312</v>
      </c>
      <c r="T15" s="2">
        <v>0</v>
      </c>
      <c r="U15" s="2">
        <v>4841</v>
      </c>
      <c r="V15" s="2">
        <v>0</v>
      </c>
      <c r="W15" s="2">
        <v>12154</v>
      </c>
      <c r="X15" s="2">
        <v>0</v>
      </c>
      <c r="Y15" s="2">
        <v>1178</v>
      </c>
      <c r="Z15" s="2">
        <v>0</v>
      </c>
      <c r="AA15" s="1">
        <f>Q15+S15+U15+W15+Y15</f>
        <v>25841</v>
      </c>
      <c r="AB15" s="13">
        <f>R15+T15+V15+X15+Z15</f>
        <v>0</v>
      </c>
      <c r="AC15" s="14">
        <f>AA15+AB15</f>
        <v>25841</v>
      </c>
      <c r="AE15" s="3" t="s">
        <v>12</v>
      </c>
      <c r="AF15" s="2">
        <f>IFERROR(B15/Q15, "N.A.")</f>
        <v>7625.1219193427942</v>
      </c>
      <c r="AG15" s="2" t="str">
        <f t="shared" ref="AG15:AR19" si="0">IFERROR(C15/R15, "N.A.")</f>
        <v>N.A.</v>
      </c>
      <c r="AH15" s="2">
        <f t="shared" si="0"/>
        <v>11586.25865051903</v>
      </c>
      <c r="AI15" s="2" t="str">
        <f t="shared" si="0"/>
        <v>N.A.</v>
      </c>
      <c r="AJ15" s="2">
        <f t="shared" si="0"/>
        <v>8160.7126626729996</v>
      </c>
      <c r="AK15" s="2" t="str">
        <f t="shared" si="0"/>
        <v>N.A.</v>
      </c>
      <c r="AL15" s="2">
        <f t="shared" si="0"/>
        <v>8719.3129833799576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8246.8992299059628</v>
      </c>
      <c r="AQ15" s="13" t="str">
        <f t="shared" si="0"/>
        <v>N.A.</v>
      </c>
      <c r="AR15" s="14">
        <f t="shared" si="0"/>
        <v>8246.8992299059628</v>
      </c>
    </row>
    <row r="16" spans="1:44" ht="15" customHeight="1" thickBot="1" x14ac:dyDescent="0.3">
      <c r="A16" s="3" t="s">
        <v>13</v>
      </c>
      <c r="B16" s="2">
        <v>19845525.000000004</v>
      </c>
      <c r="C16" s="2">
        <v>2253200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19845525.000000004</v>
      </c>
      <c r="M16" s="13">
        <f t="shared" si="1"/>
        <v>2253200</v>
      </c>
      <c r="N16" s="14">
        <f t="shared" ref="N16:N18" si="2">L16+M16</f>
        <v>22098725.000000004</v>
      </c>
      <c r="P16" s="3" t="s">
        <v>13</v>
      </c>
      <c r="Q16" s="2">
        <v>3962</v>
      </c>
      <c r="R16" s="2">
        <v>262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3962</v>
      </c>
      <c r="AB16" s="13">
        <f t="shared" si="3"/>
        <v>262</v>
      </c>
      <c r="AC16" s="14">
        <f t="shared" ref="AC16:AC18" si="4">AA16+AB16</f>
        <v>4224</v>
      </c>
      <c r="AE16" s="3" t="s">
        <v>13</v>
      </c>
      <c r="AF16" s="2">
        <f t="shared" ref="AF16:AF19" si="5">IFERROR(B16/Q16, "N.A.")</f>
        <v>5008.9664310954076</v>
      </c>
      <c r="AG16" s="2">
        <f t="shared" si="0"/>
        <v>8600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5008.9664310954076</v>
      </c>
      <c r="AQ16" s="13">
        <f t="shared" si="0"/>
        <v>8600</v>
      </c>
      <c r="AR16" s="14">
        <f t="shared" si="0"/>
        <v>5231.7057291666679</v>
      </c>
    </row>
    <row r="17" spans="1:44" ht="15" customHeight="1" thickBot="1" x14ac:dyDescent="0.3">
      <c r="A17" s="3" t="s">
        <v>14</v>
      </c>
      <c r="B17" s="2">
        <v>131246017.00000001</v>
      </c>
      <c r="C17" s="2">
        <v>493057113.99999988</v>
      </c>
      <c r="D17" s="2">
        <v>18240740.000000004</v>
      </c>
      <c r="E17" s="2">
        <v>6365249.9999999991</v>
      </c>
      <c r="F17" s="2"/>
      <c r="G17" s="2">
        <v>26292000.000000004</v>
      </c>
      <c r="H17" s="2"/>
      <c r="I17" s="2">
        <v>37872329.999999993</v>
      </c>
      <c r="J17" s="2">
        <v>0</v>
      </c>
      <c r="K17" s="2"/>
      <c r="L17" s="1">
        <f t="shared" si="1"/>
        <v>149486757.00000003</v>
      </c>
      <c r="M17" s="13">
        <f t="shared" si="1"/>
        <v>563586693.99999988</v>
      </c>
      <c r="N17" s="14">
        <f t="shared" si="2"/>
        <v>713073450.99999988</v>
      </c>
      <c r="P17" s="3" t="s">
        <v>14</v>
      </c>
      <c r="Q17" s="2">
        <v>19144</v>
      </c>
      <c r="R17" s="2">
        <v>68681</v>
      </c>
      <c r="S17" s="2">
        <v>3306</v>
      </c>
      <c r="T17" s="2">
        <v>941</v>
      </c>
      <c r="U17" s="2">
        <v>0</v>
      </c>
      <c r="V17" s="2">
        <v>2908</v>
      </c>
      <c r="W17" s="2">
        <v>0</v>
      </c>
      <c r="X17" s="2">
        <v>5672</v>
      </c>
      <c r="Y17" s="2">
        <v>2409</v>
      </c>
      <c r="Z17" s="2">
        <v>0</v>
      </c>
      <c r="AA17" s="1">
        <f t="shared" si="3"/>
        <v>24859</v>
      </c>
      <c r="AB17" s="13">
        <f t="shared" si="3"/>
        <v>78202</v>
      </c>
      <c r="AC17" s="14">
        <f t="shared" si="4"/>
        <v>103061</v>
      </c>
      <c r="AE17" s="3" t="s">
        <v>14</v>
      </c>
      <c r="AF17" s="2">
        <f t="shared" si="5"/>
        <v>6855.7259193480995</v>
      </c>
      <c r="AG17" s="2">
        <f t="shared" si="0"/>
        <v>7178.9448901442884</v>
      </c>
      <c r="AH17" s="2">
        <f t="shared" si="0"/>
        <v>5517.4652147610414</v>
      </c>
      <c r="AI17" s="2">
        <f t="shared" si="0"/>
        <v>6764.3464399574914</v>
      </c>
      <c r="AJ17" s="2" t="str">
        <f t="shared" si="0"/>
        <v>N.A.</v>
      </c>
      <c r="AK17" s="2">
        <f t="shared" si="0"/>
        <v>9041.265474552958</v>
      </c>
      <c r="AL17" s="2" t="str">
        <f t="shared" si="0"/>
        <v>N.A.</v>
      </c>
      <c r="AM17" s="2">
        <f t="shared" si="0"/>
        <v>6677.0680535966139</v>
      </c>
      <c r="AN17" s="2">
        <f t="shared" si="0"/>
        <v>0</v>
      </c>
      <c r="AO17" s="2" t="str">
        <f t="shared" si="0"/>
        <v>N.A.</v>
      </c>
      <c r="AP17" s="15">
        <f t="shared" si="0"/>
        <v>6013.385775775374</v>
      </c>
      <c r="AQ17" s="13">
        <f t="shared" si="0"/>
        <v>7206.8066545612628</v>
      </c>
      <c r="AR17" s="14">
        <f t="shared" si="0"/>
        <v>6918.9455856240465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1156700</v>
      </c>
      <c r="I18" s="2"/>
      <c r="J18" s="2"/>
      <c r="K18" s="2"/>
      <c r="L18" s="1">
        <f t="shared" si="1"/>
        <v>1156700</v>
      </c>
      <c r="M18" s="13">
        <f t="shared" si="1"/>
        <v>0</v>
      </c>
      <c r="N18" s="14">
        <f t="shared" si="2"/>
        <v>1156700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269</v>
      </c>
      <c r="X18" s="2">
        <v>0</v>
      </c>
      <c r="Y18" s="2">
        <v>0</v>
      </c>
      <c r="Z18" s="2">
        <v>0</v>
      </c>
      <c r="AA18" s="1">
        <f t="shared" si="3"/>
        <v>269</v>
      </c>
      <c r="AB18" s="13">
        <f t="shared" si="3"/>
        <v>0</v>
      </c>
      <c r="AC18" s="21">
        <f t="shared" si="4"/>
        <v>269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4300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4300</v>
      </c>
      <c r="AQ18" s="13" t="str">
        <f t="shared" si="0"/>
        <v>N.A.</v>
      </c>
      <c r="AR18" s="14">
        <f t="shared" si="0"/>
        <v>4300</v>
      </c>
    </row>
    <row r="19" spans="1:44" ht="15" customHeight="1" thickBot="1" x14ac:dyDescent="0.3">
      <c r="A19" s="4" t="s">
        <v>16</v>
      </c>
      <c r="B19" s="2">
        <v>191931695.00000006</v>
      </c>
      <c r="C19" s="2">
        <v>495310314</v>
      </c>
      <c r="D19" s="2">
        <v>45028170</v>
      </c>
      <c r="E19" s="2">
        <v>6365249.9999999991</v>
      </c>
      <c r="F19" s="2">
        <v>39506009.999999993</v>
      </c>
      <c r="G19" s="2">
        <v>26292000.000000004</v>
      </c>
      <c r="H19" s="2">
        <v>107131229.99999999</v>
      </c>
      <c r="I19" s="2">
        <v>37872329.999999993</v>
      </c>
      <c r="J19" s="2">
        <v>0</v>
      </c>
      <c r="K19" s="2"/>
      <c r="L19" s="1">
        <f t="shared" ref="L19" si="6">B19+D19+F19+H19+J19</f>
        <v>383597105.00000006</v>
      </c>
      <c r="M19" s="13">
        <f t="shared" ref="M19" si="7">C19+E19+G19+I19+K19</f>
        <v>565839894</v>
      </c>
      <c r="N19" s="21">
        <f t="shared" ref="N19" si="8">L19+M19</f>
        <v>949436999</v>
      </c>
      <c r="P19" s="4" t="s">
        <v>16</v>
      </c>
      <c r="Q19" s="2">
        <v>28462</v>
      </c>
      <c r="R19" s="2">
        <v>68943</v>
      </c>
      <c r="S19" s="2">
        <v>5618</v>
      </c>
      <c r="T19" s="2">
        <v>941</v>
      </c>
      <c r="U19" s="2">
        <v>4841</v>
      </c>
      <c r="V19" s="2">
        <v>2908</v>
      </c>
      <c r="W19" s="2">
        <v>12423</v>
      </c>
      <c r="X19" s="2">
        <v>5672</v>
      </c>
      <c r="Y19" s="2">
        <v>3587</v>
      </c>
      <c r="Z19" s="2">
        <v>0</v>
      </c>
      <c r="AA19" s="1">
        <f t="shared" ref="AA19" si="9">Q19+S19+U19+W19+Y19</f>
        <v>54931</v>
      </c>
      <c r="AB19" s="13">
        <f t="shared" ref="AB19" si="10">R19+T19+V19+X19+Z19</f>
        <v>78464</v>
      </c>
      <c r="AC19" s="14">
        <f t="shared" ref="AC19" si="11">AA19+AB19</f>
        <v>133395</v>
      </c>
      <c r="AE19" s="4" t="s">
        <v>16</v>
      </c>
      <c r="AF19" s="2">
        <f t="shared" si="5"/>
        <v>6743.4366875131773</v>
      </c>
      <c r="AG19" s="2">
        <f t="shared" si="0"/>
        <v>7184.3452417214221</v>
      </c>
      <c r="AH19" s="2">
        <f t="shared" si="0"/>
        <v>8014.9822000712002</v>
      </c>
      <c r="AI19" s="2">
        <f t="shared" si="0"/>
        <v>6764.3464399574914</v>
      </c>
      <c r="AJ19" s="2">
        <f t="shared" si="0"/>
        <v>8160.7126626729996</v>
      </c>
      <c r="AK19" s="2">
        <f t="shared" si="0"/>
        <v>9041.265474552958</v>
      </c>
      <c r="AL19" s="2">
        <f t="shared" si="0"/>
        <v>8623.6198985752217</v>
      </c>
      <c r="AM19" s="2">
        <f t="shared" si="0"/>
        <v>6677.0680535966139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6983.2536272778589</v>
      </c>
      <c r="AQ19" s="13">
        <f t="shared" ref="AQ19" si="13">IFERROR(M19/AB19, "N.A.")</f>
        <v>7211.4586816884175</v>
      </c>
      <c r="AR19" s="14">
        <f t="shared" ref="AR19" si="14">IFERROR(N19/AC19, "N.A.")</f>
        <v>7117.4856553843847</v>
      </c>
    </row>
    <row r="20" spans="1:44" ht="15" customHeight="1" thickBot="1" x14ac:dyDescent="0.3">
      <c r="A20" s="5" t="s">
        <v>0</v>
      </c>
      <c r="B20" s="44">
        <f>B19+C19</f>
        <v>687242009</v>
      </c>
      <c r="C20" s="45"/>
      <c r="D20" s="44">
        <f>D19+E19</f>
        <v>51393420</v>
      </c>
      <c r="E20" s="45"/>
      <c r="F20" s="44">
        <f>F19+G19</f>
        <v>65798010</v>
      </c>
      <c r="G20" s="45"/>
      <c r="H20" s="44">
        <f>H19+I19</f>
        <v>145003559.99999997</v>
      </c>
      <c r="I20" s="45"/>
      <c r="J20" s="44">
        <f>J19+K19</f>
        <v>0</v>
      </c>
      <c r="K20" s="45"/>
      <c r="L20" s="44">
        <f>L19+M19</f>
        <v>949436999</v>
      </c>
      <c r="M20" s="46"/>
      <c r="N20" s="22">
        <f>B20+D20+F20+H20+J20</f>
        <v>949436999</v>
      </c>
      <c r="P20" s="5" t="s">
        <v>0</v>
      </c>
      <c r="Q20" s="44">
        <f>Q19+R19</f>
        <v>97405</v>
      </c>
      <c r="R20" s="45"/>
      <c r="S20" s="44">
        <f>S19+T19</f>
        <v>6559</v>
      </c>
      <c r="T20" s="45"/>
      <c r="U20" s="44">
        <f>U19+V19</f>
        <v>7749</v>
      </c>
      <c r="V20" s="45"/>
      <c r="W20" s="44">
        <f>W19+X19</f>
        <v>18095</v>
      </c>
      <c r="X20" s="45"/>
      <c r="Y20" s="44">
        <f>Y19+Z19</f>
        <v>3587</v>
      </c>
      <c r="Z20" s="45"/>
      <c r="AA20" s="44">
        <f>AA19+AB19</f>
        <v>133395</v>
      </c>
      <c r="AB20" s="45"/>
      <c r="AC20" s="23">
        <f>Q20+S20+U20+W20+Y20</f>
        <v>133395</v>
      </c>
      <c r="AE20" s="5" t="s">
        <v>0</v>
      </c>
      <c r="AF20" s="24">
        <f>IFERROR(B20/Q20,"N.A.")</f>
        <v>7055.5105898054517</v>
      </c>
      <c r="AG20" s="25"/>
      <c r="AH20" s="24">
        <f>IFERROR(D20/S20,"N.A.")</f>
        <v>7835.5572495807291</v>
      </c>
      <c r="AI20" s="25"/>
      <c r="AJ20" s="24">
        <f>IFERROR(F20/U20,"N.A.")</f>
        <v>8491.1614401858296</v>
      </c>
      <c r="AK20" s="25"/>
      <c r="AL20" s="24">
        <f>IFERROR(H20/W20,"N.A.")</f>
        <v>8013.4600718430493</v>
      </c>
      <c r="AM20" s="25"/>
      <c r="AN20" s="24">
        <f>IFERROR(J20/Y20,"N.A.")</f>
        <v>0</v>
      </c>
      <c r="AO20" s="25"/>
      <c r="AP20" s="24">
        <f>IFERROR(L20/AA20,"N.A.")</f>
        <v>7117.4856553843847</v>
      </c>
      <c r="AQ20" s="25"/>
      <c r="AR20" s="16">
        <f>IFERROR(N20/AC20, "N.A.")</f>
        <v>7117.4856553843847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37565703.000000007</v>
      </c>
      <c r="C27" s="2"/>
      <c r="D27" s="2">
        <v>26787429.999999996</v>
      </c>
      <c r="E27" s="2"/>
      <c r="F27" s="2">
        <v>35261910</v>
      </c>
      <c r="G27" s="2"/>
      <c r="H27" s="2">
        <v>93403770</v>
      </c>
      <c r="I27" s="2"/>
      <c r="J27" s="2"/>
      <c r="K27" s="2"/>
      <c r="L27" s="1">
        <f>B27+D27+F27+H27+J27</f>
        <v>193018813</v>
      </c>
      <c r="M27" s="13">
        <f>C27+E27+G27+I27+K27</f>
        <v>0</v>
      </c>
      <c r="N27" s="14">
        <f>L27+M27</f>
        <v>193018813</v>
      </c>
      <c r="P27" s="3" t="s">
        <v>12</v>
      </c>
      <c r="Q27" s="2">
        <v>4385</v>
      </c>
      <c r="R27" s="2">
        <v>0</v>
      </c>
      <c r="S27" s="2">
        <v>2312</v>
      </c>
      <c r="T27" s="2">
        <v>0</v>
      </c>
      <c r="U27" s="2">
        <v>4249</v>
      </c>
      <c r="V27" s="2">
        <v>0</v>
      </c>
      <c r="W27" s="2">
        <v>8006</v>
      </c>
      <c r="X27" s="2">
        <v>0</v>
      </c>
      <c r="Y27" s="2">
        <v>0</v>
      </c>
      <c r="Z27" s="2">
        <v>0</v>
      </c>
      <c r="AA27" s="1">
        <f>Q27+S27+U27+W27+Y27</f>
        <v>18952</v>
      </c>
      <c r="AB27" s="13">
        <f>R27+T27+V27+X27+Z27</f>
        <v>0</v>
      </c>
      <c r="AC27" s="14">
        <f>AA27+AB27</f>
        <v>18952</v>
      </c>
      <c r="AE27" s="3" t="s">
        <v>12</v>
      </c>
      <c r="AF27" s="2">
        <f>IFERROR(B27/Q27, "N.A.")</f>
        <v>8566.8649942987468</v>
      </c>
      <c r="AG27" s="2" t="str">
        <f t="shared" ref="AG27:AR31" si="15">IFERROR(C27/R27, "N.A.")</f>
        <v>N.A.</v>
      </c>
      <c r="AH27" s="2">
        <f t="shared" si="15"/>
        <v>11586.25865051903</v>
      </c>
      <c r="AI27" s="2" t="str">
        <f t="shared" si="15"/>
        <v>N.A.</v>
      </c>
      <c r="AJ27" s="2">
        <f t="shared" si="15"/>
        <v>8298.872675923747</v>
      </c>
      <c r="AK27" s="2" t="str">
        <f t="shared" si="15"/>
        <v>N.A.</v>
      </c>
      <c r="AL27" s="2">
        <f t="shared" si="15"/>
        <v>11666.721209093181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10184.614447024062</v>
      </c>
      <c r="AQ27" s="13" t="str">
        <f t="shared" si="15"/>
        <v>N.A.</v>
      </c>
      <c r="AR27" s="14">
        <f t="shared" si="15"/>
        <v>10184.614447024062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93442042</v>
      </c>
      <c r="C29" s="2">
        <v>313011740.00000006</v>
      </c>
      <c r="D29" s="2">
        <v>15302090.000000002</v>
      </c>
      <c r="E29" s="2">
        <v>4140000</v>
      </c>
      <c r="F29" s="2"/>
      <c r="G29" s="2">
        <v>18036000.000000004</v>
      </c>
      <c r="H29" s="2"/>
      <c r="I29" s="2">
        <v>16508879.999999998</v>
      </c>
      <c r="J29" s="2">
        <v>0</v>
      </c>
      <c r="K29" s="2"/>
      <c r="L29" s="1">
        <f t="shared" si="16"/>
        <v>108744132</v>
      </c>
      <c r="M29" s="13">
        <f t="shared" si="16"/>
        <v>351696620.00000006</v>
      </c>
      <c r="N29" s="14">
        <f t="shared" si="17"/>
        <v>460440752.00000006</v>
      </c>
      <c r="P29" s="3" t="s">
        <v>14</v>
      </c>
      <c r="Q29" s="2">
        <v>12924</v>
      </c>
      <c r="R29" s="2">
        <v>44359</v>
      </c>
      <c r="S29" s="2">
        <v>2356</v>
      </c>
      <c r="T29" s="2">
        <v>345</v>
      </c>
      <c r="U29" s="2">
        <v>0</v>
      </c>
      <c r="V29" s="2">
        <v>2268</v>
      </c>
      <c r="W29" s="2">
        <v>0</v>
      </c>
      <c r="X29" s="2">
        <v>2647</v>
      </c>
      <c r="Y29" s="2">
        <v>575</v>
      </c>
      <c r="Z29" s="2">
        <v>0</v>
      </c>
      <c r="AA29" s="1">
        <f t="shared" si="18"/>
        <v>15855</v>
      </c>
      <c r="AB29" s="13">
        <f t="shared" si="18"/>
        <v>49619</v>
      </c>
      <c r="AC29" s="14">
        <f t="shared" si="19"/>
        <v>65474</v>
      </c>
      <c r="AE29" s="3" t="s">
        <v>14</v>
      </c>
      <c r="AF29" s="2">
        <f t="shared" si="20"/>
        <v>7230.1177653977093</v>
      </c>
      <c r="AG29" s="2">
        <f t="shared" si="15"/>
        <v>7056.329944317953</v>
      </c>
      <c r="AH29" s="2">
        <f t="shared" si="15"/>
        <v>6494.9448217317495</v>
      </c>
      <c r="AI29" s="2">
        <f t="shared" si="15"/>
        <v>12000</v>
      </c>
      <c r="AJ29" s="2" t="str">
        <f t="shared" si="15"/>
        <v>N.A.</v>
      </c>
      <c r="AK29" s="2">
        <f t="shared" si="15"/>
        <v>7952.3809523809541</v>
      </c>
      <c r="AL29" s="2" t="str">
        <f t="shared" si="15"/>
        <v>N.A.</v>
      </c>
      <c r="AM29" s="2">
        <f t="shared" si="15"/>
        <v>6236.8265961465804</v>
      </c>
      <c r="AN29" s="2">
        <f t="shared" si="15"/>
        <v>0</v>
      </c>
      <c r="AO29" s="2" t="str">
        <f t="shared" si="15"/>
        <v>N.A.</v>
      </c>
      <c r="AP29" s="15">
        <f t="shared" si="15"/>
        <v>6858.664900662252</v>
      </c>
      <c r="AQ29" s="13">
        <f t="shared" si="15"/>
        <v>7087.9425220177764</v>
      </c>
      <c r="AR29" s="14">
        <f t="shared" si="15"/>
        <v>7032.4212970033914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1156700</v>
      </c>
      <c r="I30" s="2"/>
      <c r="J30" s="2"/>
      <c r="K30" s="2"/>
      <c r="L30" s="1">
        <f t="shared" si="16"/>
        <v>1156700</v>
      </c>
      <c r="M30" s="13">
        <f t="shared" si="16"/>
        <v>0</v>
      </c>
      <c r="N30" s="14">
        <f t="shared" si="17"/>
        <v>1156700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269</v>
      </c>
      <c r="X30" s="2">
        <v>0</v>
      </c>
      <c r="Y30" s="2">
        <v>0</v>
      </c>
      <c r="Z30" s="2">
        <v>0</v>
      </c>
      <c r="AA30" s="1">
        <f t="shared" si="18"/>
        <v>269</v>
      </c>
      <c r="AB30" s="13">
        <f t="shared" si="18"/>
        <v>0</v>
      </c>
      <c r="AC30" s="21">
        <f t="shared" si="19"/>
        <v>269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4300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4300</v>
      </c>
      <c r="AQ30" s="13" t="str">
        <f t="shared" si="15"/>
        <v>N.A.</v>
      </c>
      <c r="AR30" s="14">
        <f t="shared" si="15"/>
        <v>4300</v>
      </c>
    </row>
    <row r="31" spans="1:44" ht="15" customHeight="1" thickBot="1" x14ac:dyDescent="0.3">
      <c r="A31" s="4" t="s">
        <v>16</v>
      </c>
      <c r="B31" s="2">
        <v>131007744.99999997</v>
      </c>
      <c r="C31" s="2">
        <v>313011740.00000006</v>
      </c>
      <c r="D31" s="2">
        <v>42089520.000000007</v>
      </c>
      <c r="E31" s="2">
        <v>4140000</v>
      </c>
      <c r="F31" s="2">
        <v>35261910</v>
      </c>
      <c r="G31" s="2">
        <v>18036000.000000004</v>
      </c>
      <c r="H31" s="2">
        <v>94560470</v>
      </c>
      <c r="I31" s="2">
        <v>16508879.999999998</v>
      </c>
      <c r="J31" s="2">
        <v>0</v>
      </c>
      <c r="K31" s="2"/>
      <c r="L31" s="1">
        <f t="shared" ref="L31" si="21">B31+D31+F31+H31+J31</f>
        <v>302919645</v>
      </c>
      <c r="M31" s="13">
        <f t="shared" ref="M31" si="22">C31+E31+G31+I31+K31</f>
        <v>351696620.00000006</v>
      </c>
      <c r="N31" s="21">
        <f t="shared" ref="N31" si="23">L31+M31</f>
        <v>654616265</v>
      </c>
      <c r="P31" s="4" t="s">
        <v>16</v>
      </c>
      <c r="Q31" s="2">
        <v>17309</v>
      </c>
      <c r="R31" s="2">
        <v>44359</v>
      </c>
      <c r="S31" s="2">
        <v>4668</v>
      </c>
      <c r="T31" s="2">
        <v>345</v>
      </c>
      <c r="U31" s="2">
        <v>4249</v>
      </c>
      <c r="V31" s="2">
        <v>2268</v>
      </c>
      <c r="W31" s="2">
        <v>8275</v>
      </c>
      <c r="X31" s="2">
        <v>2647</v>
      </c>
      <c r="Y31" s="2">
        <v>575</v>
      </c>
      <c r="Z31" s="2">
        <v>0</v>
      </c>
      <c r="AA31" s="1">
        <f t="shared" ref="AA31" si="24">Q31+S31+U31+W31+Y31</f>
        <v>35076</v>
      </c>
      <c r="AB31" s="13">
        <f t="shared" ref="AB31" si="25">R31+T31+V31+X31+Z31</f>
        <v>49619</v>
      </c>
      <c r="AC31" s="14">
        <f t="shared" ref="AC31" si="26">AA31+AB31</f>
        <v>84695</v>
      </c>
      <c r="AE31" s="4" t="s">
        <v>16</v>
      </c>
      <c r="AF31" s="2">
        <f t="shared" si="20"/>
        <v>7568.7645155699329</v>
      </c>
      <c r="AG31" s="2">
        <f t="shared" si="15"/>
        <v>7056.329944317953</v>
      </c>
      <c r="AH31" s="2">
        <f t="shared" si="15"/>
        <v>9016.6066838046281</v>
      </c>
      <c r="AI31" s="2">
        <f t="shared" si="15"/>
        <v>12000</v>
      </c>
      <c r="AJ31" s="2">
        <f t="shared" si="15"/>
        <v>8298.872675923747</v>
      </c>
      <c r="AK31" s="2">
        <f t="shared" si="15"/>
        <v>7952.3809523809541</v>
      </c>
      <c r="AL31" s="2">
        <f t="shared" si="15"/>
        <v>11427.247129909365</v>
      </c>
      <c r="AM31" s="2">
        <f t="shared" si="15"/>
        <v>6236.8265961465804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8636.0943380088956</v>
      </c>
      <c r="AQ31" s="13">
        <f t="shared" ref="AQ31" si="28">IFERROR(M31/AB31, "N.A.")</f>
        <v>7087.9425220177764</v>
      </c>
      <c r="AR31" s="14">
        <f t="shared" ref="AR31" si="29">IFERROR(N31/AC31, "N.A.")</f>
        <v>7729.1016588936773</v>
      </c>
    </row>
    <row r="32" spans="1:44" ht="15" customHeight="1" thickBot="1" x14ac:dyDescent="0.3">
      <c r="A32" s="5" t="s">
        <v>0</v>
      </c>
      <c r="B32" s="44">
        <f>B31+C31</f>
        <v>444019485</v>
      </c>
      <c r="C32" s="45"/>
      <c r="D32" s="44">
        <f>D31+E31</f>
        <v>46229520.000000007</v>
      </c>
      <c r="E32" s="45"/>
      <c r="F32" s="44">
        <f>F31+G31</f>
        <v>53297910</v>
      </c>
      <c r="G32" s="45"/>
      <c r="H32" s="44">
        <f>H31+I31</f>
        <v>111069350</v>
      </c>
      <c r="I32" s="45"/>
      <c r="J32" s="44">
        <f>J31+K31</f>
        <v>0</v>
      </c>
      <c r="K32" s="45"/>
      <c r="L32" s="44">
        <f>L31+M31</f>
        <v>654616265</v>
      </c>
      <c r="M32" s="46"/>
      <c r="N32" s="22">
        <f>B32+D32+F32+H32+J32</f>
        <v>654616265</v>
      </c>
      <c r="P32" s="5" t="s">
        <v>0</v>
      </c>
      <c r="Q32" s="44">
        <f>Q31+R31</f>
        <v>61668</v>
      </c>
      <c r="R32" s="45"/>
      <c r="S32" s="44">
        <f>S31+T31</f>
        <v>5013</v>
      </c>
      <c r="T32" s="45"/>
      <c r="U32" s="44">
        <f>U31+V31</f>
        <v>6517</v>
      </c>
      <c r="V32" s="45"/>
      <c r="W32" s="44">
        <f>W31+X31</f>
        <v>10922</v>
      </c>
      <c r="X32" s="45"/>
      <c r="Y32" s="44">
        <f>Y31+Z31</f>
        <v>575</v>
      </c>
      <c r="Z32" s="45"/>
      <c r="AA32" s="44">
        <f>AA31+AB31</f>
        <v>84695</v>
      </c>
      <c r="AB32" s="45"/>
      <c r="AC32" s="23">
        <f>Q32+S32+U32+W32+Y32</f>
        <v>84695</v>
      </c>
      <c r="AE32" s="5" t="s">
        <v>0</v>
      </c>
      <c r="AF32" s="24">
        <f>IFERROR(B32/Q32,"N.A.")</f>
        <v>7200.1602938314845</v>
      </c>
      <c r="AG32" s="25"/>
      <c r="AH32" s="24">
        <f>IFERROR(D32/S32,"N.A.")</f>
        <v>9221.926989826452</v>
      </c>
      <c r="AI32" s="25"/>
      <c r="AJ32" s="24">
        <f>IFERROR(F32/U32,"N.A.")</f>
        <v>8178.2890900721195</v>
      </c>
      <c r="AK32" s="25"/>
      <c r="AL32" s="24">
        <f>IFERROR(H32/W32,"N.A.")</f>
        <v>10169.323383995605</v>
      </c>
      <c r="AM32" s="25"/>
      <c r="AN32" s="24">
        <f>IFERROR(J32/Y32,"N.A.")</f>
        <v>0</v>
      </c>
      <c r="AO32" s="25"/>
      <c r="AP32" s="24">
        <f>IFERROR(L32/AA32,"N.A.")</f>
        <v>7729.1016588936773</v>
      </c>
      <c r="AQ32" s="25"/>
      <c r="AR32" s="16">
        <f>IFERROR(N32/AC32, "N.A.")</f>
        <v>7729.1016588936773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3274450</v>
      </c>
      <c r="C39" s="2"/>
      <c r="D39" s="2"/>
      <c r="E39" s="2"/>
      <c r="F39" s="2">
        <v>4244100</v>
      </c>
      <c r="G39" s="2"/>
      <c r="H39" s="2">
        <v>12570760</v>
      </c>
      <c r="I39" s="2"/>
      <c r="J39" s="2">
        <v>0</v>
      </c>
      <c r="K39" s="2"/>
      <c r="L39" s="1">
        <f>B39+D39+F39+H39+J39</f>
        <v>20089310</v>
      </c>
      <c r="M39" s="13">
        <f>C39+E39+G39+I39+K39</f>
        <v>0</v>
      </c>
      <c r="N39" s="14">
        <f>L39+M39</f>
        <v>20089310</v>
      </c>
      <c r="P39" s="3" t="s">
        <v>12</v>
      </c>
      <c r="Q39" s="2">
        <v>971</v>
      </c>
      <c r="R39" s="2">
        <v>0</v>
      </c>
      <c r="S39" s="2">
        <v>0</v>
      </c>
      <c r="T39" s="2">
        <v>0</v>
      </c>
      <c r="U39" s="2">
        <v>592</v>
      </c>
      <c r="V39" s="2">
        <v>0</v>
      </c>
      <c r="W39" s="2">
        <v>4148</v>
      </c>
      <c r="X39" s="2">
        <v>0</v>
      </c>
      <c r="Y39" s="2">
        <v>1178</v>
      </c>
      <c r="Z39" s="2">
        <v>0</v>
      </c>
      <c r="AA39" s="1">
        <f>Q39+S39+U39+W39+Y39</f>
        <v>6889</v>
      </c>
      <c r="AB39" s="13">
        <f>R39+T39+V39+X39+Z39</f>
        <v>0</v>
      </c>
      <c r="AC39" s="14">
        <f>AA39+AB39</f>
        <v>6889</v>
      </c>
      <c r="AE39" s="3" t="s">
        <v>12</v>
      </c>
      <c r="AF39" s="2">
        <f>IFERROR(B39/Q39, "N.A.")</f>
        <v>3372.2451081359422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7169.0878378378375</v>
      </c>
      <c r="AK39" s="2" t="str">
        <f t="shared" si="30"/>
        <v>N.A.</v>
      </c>
      <c r="AL39" s="2">
        <f t="shared" si="30"/>
        <v>3030.5593056894891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2916.1431267237626</v>
      </c>
      <c r="AQ39" s="13" t="str">
        <f t="shared" si="30"/>
        <v>N.A.</v>
      </c>
      <c r="AR39" s="14">
        <f t="shared" si="30"/>
        <v>2916.1431267237626</v>
      </c>
    </row>
    <row r="40" spans="1:44" ht="15" customHeight="1" thickBot="1" x14ac:dyDescent="0.3">
      <c r="A40" s="3" t="s">
        <v>13</v>
      </c>
      <c r="B40" s="2">
        <v>19845525.000000004</v>
      </c>
      <c r="C40" s="2">
        <v>2253200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19845525.000000004</v>
      </c>
      <c r="M40" s="13">
        <f t="shared" si="31"/>
        <v>2253200</v>
      </c>
      <c r="N40" s="14">
        <f t="shared" ref="N40:N42" si="32">L40+M40</f>
        <v>22098725.000000004</v>
      </c>
      <c r="P40" s="3" t="s">
        <v>13</v>
      </c>
      <c r="Q40" s="2">
        <v>3962</v>
      </c>
      <c r="R40" s="2">
        <v>262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3962</v>
      </c>
      <c r="AB40" s="13">
        <f t="shared" si="33"/>
        <v>262</v>
      </c>
      <c r="AC40" s="14">
        <f t="shared" ref="AC40:AC42" si="34">AA40+AB40</f>
        <v>4224</v>
      </c>
      <c r="AE40" s="3" t="s">
        <v>13</v>
      </c>
      <c r="AF40" s="2">
        <f t="shared" ref="AF40:AF43" si="35">IFERROR(B40/Q40, "N.A.")</f>
        <v>5008.9664310954076</v>
      </c>
      <c r="AG40" s="2">
        <f t="shared" si="30"/>
        <v>8600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5008.9664310954076</v>
      </c>
      <c r="AQ40" s="13">
        <f t="shared" si="30"/>
        <v>8600</v>
      </c>
      <c r="AR40" s="14">
        <f t="shared" si="30"/>
        <v>5231.7057291666679</v>
      </c>
    </row>
    <row r="41" spans="1:44" ht="15" customHeight="1" thickBot="1" x14ac:dyDescent="0.3">
      <c r="A41" s="3" t="s">
        <v>14</v>
      </c>
      <c r="B41" s="2">
        <v>37803975</v>
      </c>
      <c r="C41" s="2">
        <v>180045374</v>
      </c>
      <c r="D41" s="2">
        <v>2938650.0000000005</v>
      </c>
      <c r="E41" s="2">
        <v>2225250</v>
      </c>
      <c r="F41" s="2"/>
      <c r="G41" s="2">
        <v>8256000</v>
      </c>
      <c r="H41" s="2"/>
      <c r="I41" s="2">
        <v>21363450</v>
      </c>
      <c r="J41" s="2">
        <v>0</v>
      </c>
      <c r="K41" s="2"/>
      <c r="L41" s="1">
        <f t="shared" si="31"/>
        <v>40742625</v>
      </c>
      <c r="M41" s="13">
        <f t="shared" si="31"/>
        <v>211890074</v>
      </c>
      <c r="N41" s="14">
        <f t="shared" si="32"/>
        <v>252632699</v>
      </c>
      <c r="P41" s="3" t="s">
        <v>14</v>
      </c>
      <c r="Q41" s="2">
        <v>6220</v>
      </c>
      <c r="R41" s="2">
        <v>24322</v>
      </c>
      <c r="S41" s="2">
        <v>950</v>
      </c>
      <c r="T41" s="2">
        <v>596</v>
      </c>
      <c r="U41" s="2">
        <v>0</v>
      </c>
      <c r="V41" s="2">
        <v>640</v>
      </c>
      <c r="W41" s="2">
        <v>0</v>
      </c>
      <c r="X41" s="2">
        <v>3025</v>
      </c>
      <c r="Y41" s="2">
        <v>1834</v>
      </c>
      <c r="Z41" s="2">
        <v>0</v>
      </c>
      <c r="AA41" s="1">
        <f t="shared" si="33"/>
        <v>9004</v>
      </c>
      <c r="AB41" s="13">
        <f t="shared" si="33"/>
        <v>28583</v>
      </c>
      <c r="AC41" s="14">
        <f t="shared" si="34"/>
        <v>37587</v>
      </c>
      <c r="AE41" s="3" t="s">
        <v>14</v>
      </c>
      <c r="AF41" s="2">
        <f t="shared" si="35"/>
        <v>6077.8094855305462</v>
      </c>
      <c r="AG41" s="2">
        <f t="shared" si="30"/>
        <v>7402.5727325055504</v>
      </c>
      <c r="AH41" s="2">
        <f t="shared" si="30"/>
        <v>3093.3157894736846</v>
      </c>
      <c r="AI41" s="2">
        <f t="shared" si="30"/>
        <v>3733.6409395973155</v>
      </c>
      <c r="AJ41" s="2" t="str">
        <f t="shared" si="30"/>
        <v>N.A.</v>
      </c>
      <c r="AK41" s="2">
        <f t="shared" si="30"/>
        <v>12900</v>
      </c>
      <c r="AL41" s="2" t="str">
        <f t="shared" si="30"/>
        <v>N.A.</v>
      </c>
      <c r="AM41" s="2">
        <f t="shared" si="30"/>
        <v>7062.2975206611573</v>
      </c>
      <c r="AN41" s="2">
        <f t="shared" si="30"/>
        <v>0</v>
      </c>
      <c r="AO41" s="2" t="str">
        <f t="shared" si="30"/>
        <v>N.A.</v>
      </c>
      <c r="AP41" s="15">
        <f t="shared" si="30"/>
        <v>4524.9472456685917</v>
      </c>
      <c r="AQ41" s="13">
        <f t="shared" si="30"/>
        <v>7413.1502641430225</v>
      </c>
      <c r="AR41" s="14">
        <f t="shared" si="30"/>
        <v>6721.2786069651738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60923949.999999993</v>
      </c>
      <c r="C43" s="2">
        <v>182298574</v>
      </c>
      <c r="D43" s="2">
        <v>2938650.0000000005</v>
      </c>
      <c r="E43" s="2">
        <v>2225250</v>
      </c>
      <c r="F43" s="2">
        <v>4244100</v>
      </c>
      <c r="G43" s="2">
        <v>8256000</v>
      </c>
      <c r="H43" s="2">
        <v>12570760</v>
      </c>
      <c r="I43" s="2">
        <v>21363450</v>
      </c>
      <c r="J43" s="2">
        <v>0</v>
      </c>
      <c r="K43" s="2"/>
      <c r="L43" s="1">
        <f t="shared" ref="L43" si="36">B43+D43+F43+H43+J43</f>
        <v>80677460</v>
      </c>
      <c r="M43" s="13">
        <f t="shared" ref="M43" si="37">C43+E43+G43+I43+K43</f>
        <v>214143274</v>
      </c>
      <c r="N43" s="21">
        <f t="shared" ref="N43" si="38">L43+M43</f>
        <v>294820734</v>
      </c>
      <c r="P43" s="4" t="s">
        <v>16</v>
      </c>
      <c r="Q43" s="2">
        <v>11153</v>
      </c>
      <c r="R43" s="2">
        <v>24584</v>
      </c>
      <c r="S43" s="2">
        <v>950</v>
      </c>
      <c r="T43" s="2">
        <v>596</v>
      </c>
      <c r="U43" s="2">
        <v>592</v>
      </c>
      <c r="V43" s="2">
        <v>640</v>
      </c>
      <c r="W43" s="2">
        <v>4148</v>
      </c>
      <c r="X43" s="2">
        <v>3025</v>
      </c>
      <c r="Y43" s="2">
        <v>3012</v>
      </c>
      <c r="Z43" s="2">
        <v>0</v>
      </c>
      <c r="AA43" s="1">
        <f t="shared" ref="AA43" si="39">Q43+S43+U43+W43+Y43</f>
        <v>19855</v>
      </c>
      <c r="AB43" s="13">
        <f t="shared" ref="AB43" si="40">R43+T43+V43+X43+Z43</f>
        <v>28845</v>
      </c>
      <c r="AC43" s="21">
        <f t="shared" ref="AC43" si="41">AA43+AB43</f>
        <v>48700</v>
      </c>
      <c r="AE43" s="4" t="s">
        <v>16</v>
      </c>
      <c r="AF43" s="2">
        <f t="shared" si="35"/>
        <v>5462.5616426073693</v>
      </c>
      <c r="AG43" s="2">
        <f t="shared" si="30"/>
        <v>7415.3341197526843</v>
      </c>
      <c r="AH43" s="2">
        <f t="shared" si="30"/>
        <v>3093.3157894736846</v>
      </c>
      <c r="AI43" s="2">
        <f t="shared" si="30"/>
        <v>3733.6409395973155</v>
      </c>
      <c r="AJ43" s="2">
        <f t="shared" si="30"/>
        <v>7169.0878378378375</v>
      </c>
      <c r="AK43" s="2">
        <f t="shared" si="30"/>
        <v>12900</v>
      </c>
      <c r="AL43" s="2">
        <f t="shared" si="30"/>
        <v>3030.5593056894891</v>
      </c>
      <c r="AM43" s="2">
        <f t="shared" si="30"/>
        <v>7062.2975206611573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4063.3321581465625</v>
      </c>
      <c r="AQ43" s="13">
        <f t="shared" ref="AQ43" si="43">IFERROR(M43/AB43, "N.A.")</f>
        <v>7423.9304558849017</v>
      </c>
      <c r="AR43" s="14">
        <f t="shared" ref="AR43" si="44">IFERROR(N43/AC43, "N.A.")</f>
        <v>6053.8138398357287</v>
      </c>
    </row>
    <row r="44" spans="1:44" ht="15" customHeight="1" thickBot="1" x14ac:dyDescent="0.3">
      <c r="A44" s="5" t="s">
        <v>0</v>
      </c>
      <c r="B44" s="44">
        <f>B43+C43</f>
        <v>243222524</v>
      </c>
      <c r="C44" s="45"/>
      <c r="D44" s="44">
        <f>D43+E43</f>
        <v>5163900</v>
      </c>
      <c r="E44" s="45"/>
      <c r="F44" s="44">
        <f>F43+G43</f>
        <v>12500100</v>
      </c>
      <c r="G44" s="45"/>
      <c r="H44" s="44">
        <f>H43+I43</f>
        <v>33934210</v>
      </c>
      <c r="I44" s="45"/>
      <c r="J44" s="44">
        <f>J43+K43</f>
        <v>0</v>
      </c>
      <c r="K44" s="45"/>
      <c r="L44" s="44">
        <f>L43+M43</f>
        <v>294820734</v>
      </c>
      <c r="M44" s="46"/>
      <c r="N44" s="22">
        <f>B44+D44+F44+H44+J44</f>
        <v>294820734</v>
      </c>
      <c r="P44" s="5" t="s">
        <v>0</v>
      </c>
      <c r="Q44" s="44">
        <f>Q43+R43</f>
        <v>35737</v>
      </c>
      <c r="R44" s="45"/>
      <c r="S44" s="44">
        <f>S43+T43</f>
        <v>1546</v>
      </c>
      <c r="T44" s="45"/>
      <c r="U44" s="44">
        <f>U43+V43</f>
        <v>1232</v>
      </c>
      <c r="V44" s="45"/>
      <c r="W44" s="44">
        <f>W43+X43</f>
        <v>7173</v>
      </c>
      <c r="X44" s="45"/>
      <c r="Y44" s="44">
        <f>Y43+Z43</f>
        <v>3012</v>
      </c>
      <c r="Z44" s="45"/>
      <c r="AA44" s="44">
        <f>AA43+AB43</f>
        <v>48700</v>
      </c>
      <c r="AB44" s="46"/>
      <c r="AC44" s="22">
        <f>Q44+S44+U44+W44+Y44</f>
        <v>48700</v>
      </c>
      <c r="AE44" s="5" t="s">
        <v>0</v>
      </c>
      <c r="AF44" s="24">
        <f>IFERROR(B44/Q44,"N.A.")</f>
        <v>6805.9021182527913</v>
      </c>
      <c r="AG44" s="25"/>
      <c r="AH44" s="24">
        <f>IFERROR(D44/S44,"N.A.")</f>
        <v>3340.1681759379044</v>
      </c>
      <c r="AI44" s="25"/>
      <c r="AJ44" s="24">
        <f>IFERROR(F44/U44,"N.A.")</f>
        <v>10146.185064935065</v>
      </c>
      <c r="AK44" s="25"/>
      <c r="AL44" s="24">
        <f>IFERROR(H44/W44,"N.A.")</f>
        <v>4730.8253171615779</v>
      </c>
      <c r="AM44" s="25"/>
      <c r="AN44" s="24">
        <f>IFERROR(J44/Y44,"N.A.")</f>
        <v>0</v>
      </c>
      <c r="AO44" s="25"/>
      <c r="AP44" s="24">
        <f>IFERROR(L44/AA44,"N.A.")</f>
        <v>6053.8138398357287</v>
      </c>
      <c r="AQ44" s="25"/>
      <c r="AR44" s="16">
        <f>IFERROR(N44/AC44, "N.A.")</f>
        <v>6053.8138398357287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4370520</v>
      </c>
      <c r="C15" s="2"/>
      <c r="D15" s="2">
        <v>1478340</v>
      </c>
      <c r="E15" s="2"/>
      <c r="F15" s="2">
        <v>2406600</v>
      </c>
      <c r="G15" s="2"/>
      <c r="H15" s="2">
        <v>5799860</v>
      </c>
      <c r="I15" s="2"/>
      <c r="J15" s="2"/>
      <c r="K15" s="2"/>
      <c r="L15" s="1">
        <f>B15+D15+F15+H15+J15</f>
        <v>14055320</v>
      </c>
      <c r="M15" s="13">
        <f>C15+E15+G15+I15+K15</f>
        <v>0</v>
      </c>
      <c r="N15" s="14">
        <f>L15+M15</f>
        <v>14055320</v>
      </c>
      <c r="P15" s="3" t="s">
        <v>12</v>
      </c>
      <c r="Q15" s="2">
        <v>726</v>
      </c>
      <c r="R15" s="2">
        <v>0</v>
      </c>
      <c r="S15" s="2">
        <v>675</v>
      </c>
      <c r="T15" s="2">
        <v>0</v>
      </c>
      <c r="U15" s="2">
        <v>382</v>
      </c>
      <c r="V15" s="2">
        <v>0</v>
      </c>
      <c r="W15" s="2">
        <v>1643</v>
      </c>
      <c r="X15" s="2">
        <v>0</v>
      </c>
      <c r="Y15" s="2">
        <v>0</v>
      </c>
      <c r="Z15" s="2">
        <v>0</v>
      </c>
      <c r="AA15" s="1">
        <f>Q15+S15+U15+W15+Y15</f>
        <v>3426</v>
      </c>
      <c r="AB15" s="13">
        <f>R15+T15+V15+X15+Z15</f>
        <v>0</v>
      </c>
      <c r="AC15" s="14">
        <f>AA15+AB15</f>
        <v>3426</v>
      </c>
      <c r="AE15" s="3" t="s">
        <v>12</v>
      </c>
      <c r="AF15" s="2">
        <f>IFERROR(B15/Q15, "N.A.")</f>
        <v>6020</v>
      </c>
      <c r="AG15" s="2" t="str">
        <f t="shared" ref="AG15:AR19" si="0">IFERROR(C15/R15, "N.A.")</f>
        <v>N.A.</v>
      </c>
      <c r="AH15" s="2">
        <f t="shared" si="0"/>
        <v>2190.1333333333332</v>
      </c>
      <c r="AI15" s="2" t="str">
        <f t="shared" si="0"/>
        <v>N.A.</v>
      </c>
      <c r="AJ15" s="2">
        <f t="shared" si="0"/>
        <v>6300</v>
      </c>
      <c r="AK15" s="2" t="str">
        <f t="shared" si="0"/>
        <v>N.A.</v>
      </c>
      <c r="AL15" s="2">
        <f t="shared" si="0"/>
        <v>3530.0426049908706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4102.5452422650324</v>
      </c>
      <c r="AQ15" s="13" t="str">
        <f t="shared" si="0"/>
        <v>N.A.</v>
      </c>
      <c r="AR15" s="14">
        <f t="shared" si="0"/>
        <v>4102.5452422650324</v>
      </c>
    </row>
    <row r="16" spans="1:44" ht="15" customHeight="1" thickBot="1" x14ac:dyDescent="0.3">
      <c r="A16" s="3" t="s">
        <v>13</v>
      </c>
      <c r="B16" s="2">
        <v>290400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290400</v>
      </c>
      <c r="M16" s="13">
        <f t="shared" si="1"/>
        <v>0</v>
      </c>
      <c r="N16" s="14">
        <f t="shared" ref="N16:N18" si="2">L16+M16</f>
        <v>290400</v>
      </c>
      <c r="P16" s="3" t="s">
        <v>13</v>
      </c>
      <c r="Q16" s="2">
        <v>242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242</v>
      </c>
      <c r="AB16" s="13">
        <f t="shared" si="3"/>
        <v>0</v>
      </c>
      <c r="AC16" s="14">
        <f t="shared" ref="AC16:AC18" si="4">AA16+AB16</f>
        <v>242</v>
      </c>
      <c r="AE16" s="3" t="s">
        <v>13</v>
      </c>
      <c r="AF16" s="2">
        <f t="shared" ref="AF16:AF19" si="5">IFERROR(B16/Q16, "N.A.")</f>
        <v>1200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1200</v>
      </c>
      <c r="AQ16" s="13" t="str">
        <f t="shared" si="0"/>
        <v>N.A.</v>
      </c>
      <c r="AR16" s="14">
        <f t="shared" si="0"/>
        <v>1200</v>
      </c>
    </row>
    <row r="17" spans="1:44" ht="15" customHeight="1" thickBot="1" x14ac:dyDescent="0.3">
      <c r="A17" s="3" t="s">
        <v>14</v>
      </c>
      <c r="B17" s="2">
        <v>10968220</v>
      </c>
      <c r="C17" s="2">
        <v>5674300</v>
      </c>
      <c r="D17" s="2">
        <v>492780</v>
      </c>
      <c r="E17" s="2"/>
      <c r="F17" s="2"/>
      <c r="G17" s="2">
        <v>11183050</v>
      </c>
      <c r="H17" s="2"/>
      <c r="I17" s="2">
        <v>3119030</v>
      </c>
      <c r="J17" s="2"/>
      <c r="K17" s="2"/>
      <c r="L17" s="1">
        <f t="shared" si="1"/>
        <v>11461000</v>
      </c>
      <c r="M17" s="13">
        <f t="shared" si="1"/>
        <v>19976380</v>
      </c>
      <c r="N17" s="14">
        <f t="shared" si="2"/>
        <v>31437380</v>
      </c>
      <c r="P17" s="3" t="s">
        <v>14</v>
      </c>
      <c r="Q17" s="2">
        <v>1974</v>
      </c>
      <c r="R17" s="2">
        <v>1350</v>
      </c>
      <c r="S17" s="2">
        <v>191</v>
      </c>
      <c r="T17" s="2">
        <v>0</v>
      </c>
      <c r="U17" s="2">
        <v>0</v>
      </c>
      <c r="V17" s="2">
        <v>1146</v>
      </c>
      <c r="W17" s="2">
        <v>0</v>
      </c>
      <c r="X17" s="2">
        <v>573</v>
      </c>
      <c r="Y17" s="2">
        <v>0</v>
      </c>
      <c r="Z17" s="2">
        <v>0</v>
      </c>
      <c r="AA17" s="1">
        <f t="shared" si="3"/>
        <v>2165</v>
      </c>
      <c r="AB17" s="13">
        <f t="shared" si="3"/>
        <v>3069</v>
      </c>
      <c r="AC17" s="14">
        <f t="shared" si="4"/>
        <v>5234</v>
      </c>
      <c r="AE17" s="3" t="s">
        <v>14</v>
      </c>
      <c r="AF17" s="2">
        <f t="shared" si="5"/>
        <v>5556.3424518743668</v>
      </c>
      <c r="AG17" s="2">
        <f t="shared" si="0"/>
        <v>4203.1851851851852</v>
      </c>
      <c r="AH17" s="2">
        <f t="shared" si="0"/>
        <v>2580</v>
      </c>
      <c r="AI17" s="2" t="str">
        <f t="shared" si="0"/>
        <v>N.A.</v>
      </c>
      <c r="AJ17" s="2" t="str">
        <f t="shared" si="0"/>
        <v>N.A.</v>
      </c>
      <c r="AK17" s="2">
        <f t="shared" si="0"/>
        <v>9758.3333333333339</v>
      </c>
      <c r="AL17" s="2" t="str">
        <f t="shared" si="0"/>
        <v>N.A.</v>
      </c>
      <c r="AM17" s="2">
        <f t="shared" si="0"/>
        <v>5443.333333333333</v>
      </c>
      <c r="AN17" s="2" t="str">
        <f t="shared" si="0"/>
        <v>N.A.</v>
      </c>
      <c r="AO17" s="2" t="str">
        <f t="shared" si="0"/>
        <v>N.A.</v>
      </c>
      <c r="AP17" s="15">
        <f t="shared" si="0"/>
        <v>5293.7644341801388</v>
      </c>
      <c r="AQ17" s="13">
        <f t="shared" si="0"/>
        <v>6509.0843923101984</v>
      </c>
      <c r="AR17" s="14">
        <f t="shared" si="0"/>
        <v>6006.3775315246467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2420</v>
      </c>
      <c r="X18" s="2">
        <v>0</v>
      </c>
      <c r="Y18" s="2">
        <v>0</v>
      </c>
      <c r="Z18" s="2">
        <v>0</v>
      </c>
      <c r="AA18" s="1">
        <f t="shared" si="3"/>
        <v>2420</v>
      </c>
      <c r="AB18" s="13">
        <f t="shared" si="3"/>
        <v>0</v>
      </c>
      <c r="AC18" s="21">
        <f t="shared" si="4"/>
        <v>2420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0</v>
      </c>
      <c r="AQ18" s="13" t="str">
        <f t="shared" si="0"/>
        <v>N.A.</v>
      </c>
      <c r="AR18" s="14">
        <f t="shared" si="0"/>
        <v>0</v>
      </c>
    </row>
    <row r="19" spans="1:44" ht="15" customHeight="1" thickBot="1" x14ac:dyDescent="0.3">
      <c r="A19" s="4" t="s">
        <v>16</v>
      </c>
      <c r="B19" s="2">
        <v>15629140.000000002</v>
      </c>
      <c r="C19" s="2">
        <v>5674300</v>
      </c>
      <c r="D19" s="2">
        <v>1971119.9999999995</v>
      </c>
      <c r="E19" s="2"/>
      <c r="F19" s="2">
        <v>2406600</v>
      </c>
      <c r="G19" s="2">
        <v>11183050</v>
      </c>
      <c r="H19" s="2">
        <v>5799860</v>
      </c>
      <c r="I19" s="2">
        <v>3119030</v>
      </c>
      <c r="J19" s="2"/>
      <c r="K19" s="2"/>
      <c r="L19" s="1">
        <f t="shared" ref="L19" si="6">B19+D19+F19+H19+J19</f>
        <v>25806720</v>
      </c>
      <c r="M19" s="13">
        <f t="shared" ref="M19" si="7">C19+E19+G19+I19+K19</f>
        <v>19976380</v>
      </c>
      <c r="N19" s="21">
        <f t="shared" ref="N19" si="8">L19+M19</f>
        <v>45783100</v>
      </c>
      <c r="P19" s="4" t="s">
        <v>16</v>
      </c>
      <c r="Q19" s="2">
        <v>2942</v>
      </c>
      <c r="R19" s="2">
        <v>1350</v>
      </c>
      <c r="S19" s="2">
        <v>866</v>
      </c>
      <c r="T19" s="2">
        <v>0</v>
      </c>
      <c r="U19" s="2">
        <v>382</v>
      </c>
      <c r="V19" s="2">
        <v>1146</v>
      </c>
      <c r="W19" s="2">
        <v>4063</v>
      </c>
      <c r="X19" s="2">
        <v>573</v>
      </c>
      <c r="Y19" s="2">
        <v>0</v>
      </c>
      <c r="Z19" s="2">
        <v>0</v>
      </c>
      <c r="AA19" s="1">
        <f t="shared" ref="AA19" si="9">Q19+S19+U19+W19+Y19</f>
        <v>8253</v>
      </c>
      <c r="AB19" s="13">
        <f t="shared" ref="AB19" si="10">R19+T19+V19+X19+Z19</f>
        <v>3069</v>
      </c>
      <c r="AC19" s="14">
        <f t="shared" ref="AC19" si="11">AA19+AB19</f>
        <v>11322</v>
      </c>
      <c r="AE19" s="4" t="s">
        <v>16</v>
      </c>
      <c r="AF19" s="2">
        <f t="shared" si="5"/>
        <v>5312.4201223657383</v>
      </c>
      <c r="AG19" s="2">
        <f t="shared" si="0"/>
        <v>4203.1851851851852</v>
      </c>
      <c r="AH19" s="2">
        <f t="shared" si="0"/>
        <v>2276.1200923787524</v>
      </c>
      <c r="AI19" s="2" t="str">
        <f t="shared" si="0"/>
        <v>N.A.</v>
      </c>
      <c r="AJ19" s="2">
        <f t="shared" si="0"/>
        <v>6300</v>
      </c>
      <c r="AK19" s="2">
        <f t="shared" si="0"/>
        <v>9758.3333333333339</v>
      </c>
      <c r="AL19" s="2">
        <f t="shared" si="0"/>
        <v>1427.4821560423331</v>
      </c>
      <c r="AM19" s="2">
        <f t="shared" si="0"/>
        <v>5443.333333333333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3126.9501999272993</v>
      </c>
      <c r="AQ19" s="13">
        <f t="shared" ref="AQ19" si="13">IFERROR(M19/AB19, "N.A.")</f>
        <v>6509.0843923101984</v>
      </c>
      <c r="AR19" s="14">
        <f t="shared" ref="AR19" si="14">IFERROR(N19/AC19, "N.A.")</f>
        <v>4043.7290231407878</v>
      </c>
    </row>
    <row r="20" spans="1:44" ht="15" customHeight="1" thickBot="1" x14ac:dyDescent="0.3">
      <c r="A20" s="5" t="s">
        <v>0</v>
      </c>
      <c r="B20" s="44">
        <f>B19+C19</f>
        <v>21303440</v>
      </c>
      <c r="C20" s="45"/>
      <c r="D20" s="44">
        <f>D19+E19</f>
        <v>1971119.9999999995</v>
      </c>
      <c r="E20" s="45"/>
      <c r="F20" s="44">
        <f>F19+G19</f>
        <v>13589650</v>
      </c>
      <c r="G20" s="45"/>
      <c r="H20" s="44">
        <f>H19+I19</f>
        <v>8918890</v>
      </c>
      <c r="I20" s="45"/>
      <c r="J20" s="44">
        <f>J19+K19</f>
        <v>0</v>
      </c>
      <c r="K20" s="45"/>
      <c r="L20" s="44">
        <f>L19+M19</f>
        <v>45783100</v>
      </c>
      <c r="M20" s="46"/>
      <c r="N20" s="22">
        <f>B20+D20+F20+H20+J20</f>
        <v>45783100</v>
      </c>
      <c r="P20" s="5" t="s">
        <v>0</v>
      </c>
      <c r="Q20" s="44">
        <f>Q19+R19</f>
        <v>4292</v>
      </c>
      <c r="R20" s="45"/>
      <c r="S20" s="44">
        <f>S19+T19</f>
        <v>866</v>
      </c>
      <c r="T20" s="45"/>
      <c r="U20" s="44">
        <f>U19+V19</f>
        <v>1528</v>
      </c>
      <c r="V20" s="45"/>
      <c r="W20" s="44">
        <f>W19+X19</f>
        <v>4636</v>
      </c>
      <c r="X20" s="45"/>
      <c r="Y20" s="44">
        <f>Y19+Z19</f>
        <v>0</v>
      </c>
      <c r="Z20" s="45"/>
      <c r="AA20" s="44">
        <f>AA19+AB19</f>
        <v>11322</v>
      </c>
      <c r="AB20" s="45"/>
      <c r="AC20" s="23">
        <f>Q20+S20+U20+W20+Y20</f>
        <v>11322</v>
      </c>
      <c r="AE20" s="5" t="s">
        <v>0</v>
      </c>
      <c r="AF20" s="24">
        <f>IFERROR(B20/Q20,"N.A.")</f>
        <v>4963.5228331780054</v>
      </c>
      <c r="AG20" s="25"/>
      <c r="AH20" s="24">
        <f>IFERROR(D20/S20,"N.A.")</f>
        <v>2276.1200923787524</v>
      </c>
      <c r="AI20" s="25"/>
      <c r="AJ20" s="24">
        <f>IFERROR(F20/U20,"N.A.")</f>
        <v>8893.75</v>
      </c>
      <c r="AK20" s="25"/>
      <c r="AL20" s="24">
        <f>IFERROR(H20/W20,"N.A.")</f>
        <v>1923.8330457290767</v>
      </c>
      <c r="AM20" s="25"/>
      <c r="AN20" s="24" t="str">
        <f>IFERROR(J20/Y20,"N.A.")</f>
        <v>N.A.</v>
      </c>
      <c r="AO20" s="25"/>
      <c r="AP20" s="24">
        <f>IFERROR(L20/AA20,"N.A.")</f>
        <v>4043.7290231407878</v>
      </c>
      <c r="AQ20" s="25"/>
      <c r="AR20" s="16">
        <f>IFERROR(N20/AC20, "N.A.")</f>
        <v>4043.7290231407878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4370520</v>
      </c>
      <c r="C27" s="2"/>
      <c r="D27" s="2">
        <v>1478340</v>
      </c>
      <c r="E27" s="2"/>
      <c r="F27" s="2">
        <v>2406600</v>
      </c>
      <c r="G27" s="2"/>
      <c r="H27" s="2">
        <v>4928660</v>
      </c>
      <c r="I27" s="2"/>
      <c r="J27" s="2"/>
      <c r="K27" s="2"/>
      <c r="L27" s="1">
        <f>B27+D27+F27+H27+J27</f>
        <v>13184120</v>
      </c>
      <c r="M27" s="13">
        <f>C27+E27+G27+I27+K27</f>
        <v>0</v>
      </c>
      <c r="N27" s="14">
        <f>L27+M27</f>
        <v>13184120</v>
      </c>
      <c r="P27" s="3" t="s">
        <v>12</v>
      </c>
      <c r="Q27" s="2">
        <v>726</v>
      </c>
      <c r="R27" s="2">
        <v>0</v>
      </c>
      <c r="S27" s="2">
        <v>675</v>
      </c>
      <c r="T27" s="2">
        <v>0</v>
      </c>
      <c r="U27" s="2">
        <v>382</v>
      </c>
      <c r="V27" s="2">
        <v>0</v>
      </c>
      <c r="W27" s="2">
        <v>433</v>
      </c>
      <c r="X27" s="2">
        <v>0</v>
      </c>
      <c r="Y27" s="2">
        <v>0</v>
      </c>
      <c r="Z27" s="2">
        <v>0</v>
      </c>
      <c r="AA27" s="1">
        <f>Q27+S27+U27+W27+Y27</f>
        <v>2216</v>
      </c>
      <c r="AB27" s="13">
        <f>R27+T27+V27+X27+Z27</f>
        <v>0</v>
      </c>
      <c r="AC27" s="14">
        <f>AA27+AB27</f>
        <v>2216</v>
      </c>
      <c r="AE27" s="3" t="s">
        <v>12</v>
      </c>
      <c r="AF27" s="2">
        <f>IFERROR(B27/Q27, "N.A.")</f>
        <v>6020</v>
      </c>
      <c r="AG27" s="2" t="str">
        <f t="shared" ref="AG27:AR31" si="15">IFERROR(C27/R27, "N.A.")</f>
        <v>N.A.</v>
      </c>
      <c r="AH27" s="2">
        <f t="shared" si="15"/>
        <v>2190.1333333333332</v>
      </c>
      <c r="AI27" s="2" t="str">
        <f t="shared" si="15"/>
        <v>N.A.</v>
      </c>
      <c r="AJ27" s="2">
        <f t="shared" si="15"/>
        <v>6300</v>
      </c>
      <c r="AK27" s="2" t="str">
        <f t="shared" si="15"/>
        <v>N.A.</v>
      </c>
      <c r="AL27" s="2">
        <f t="shared" si="15"/>
        <v>11382.586605080831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5949.5126353790611</v>
      </c>
      <c r="AQ27" s="13" t="str">
        <f t="shared" si="15"/>
        <v>N.A.</v>
      </c>
      <c r="AR27" s="14">
        <f t="shared" si="15"/>
        <v>5949.5126353790611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8978990</v>
      </c>
      <c r="C29" s="2">
        <v>4948300</v>
      </c>
      <c r="D29" s="2">
        <v>492780</v>
      </c>
      <c r="E29" s="2"/>
      <c r="F29" s="2"/>
      <c r="G29" s="2">
        <v>9129800</v>
      </c>
      <c r="H29" s="2"/>
      <c r="I29" s="2">
        <v>1314080</v>
      </c>
      <c r="J29" s="2"/>
      <c r="K29" s="2"/>
      <c r="L29" s="1">
        <f t="shared" si="16"/>
        <v>9471770</v>
      </c>
      <c r="M29" s="13">
        <f t="shared" si="16"/>
        <v>15392180</v>
      </c>
      <c r="N29" s="14">
        <f t="shared" si="17"/>
        <v>24863950</v>
      </c>
      <c r="P29" s="3" t="s">
        <v>14</v>
      </c>
      <c r="Q29" s="2">
        <v>1350</v>
      </c>
      <c r="R29" s="2">
        <v>1108</v>
      </c>
      <c r="S29" s="2">
        <v>191</v>
      </c>
      <c r="T29" s="2">
        <v>0</v>
      </c>
      <c r="U29" s="2">
        <v>0</v>
      </c>
      <c r="V29" s="2">
        <v>955</v>
      </c>
      <c r="W29" s="2">
        <v>0</v>
      </c>
      <c r="X29" s="2">
        <v>191</v>
      </c>
      <c r="Y29" s="2">
        <v>0</v>
      </c>
      <c r="Z29" s="2">
        <v>0</v>
      </c>
      <c r="AA29" s="1">
        <f t="shared" si="18"/>
        <v>1541</v>
      </c>
      <c r="AB29" s="13">
        <f t="shared" si="18"/>
        <v>2254</v>
      </c>
      <c r="AC29" s="14">
        <f t="shared" si="19"/>
        <v>3795</v>
      </c>
      <c r="AE29" s="3" t="s">
        <v>14</v>
      </c>
      <c r="AF29" s="2">
        <f t="shared" si="20"/>
        <v>6651.103703703704</v>
      </c>
      <c r="AG29" s="2">
        <f t="shared" si="15"/>
        <v>4465.974729241877</v>
      </c>
      <c r="AH29" s="2">
        <f t="shared" si="15"/>
        <v>2580</v>
      </c>
      <c r="AI29" s="2" t="str">
        <f t="shared" si="15"/>
        <v>N.A.</v>
      </c>
      <c r="AJ29" s="2" t="str">
        <f t="shared" si="15"/>
        <v>N.A.</v>
      </c>
      <c r="AK29" s="2">
        <f t="shared" si="15"/>
        <v>9560</v>
      </c>
      <c r="AL29" s="2" t="str">
        <f t="shared" si="15"/>
        <v>N.A.</v>
      </c>
      <c r="AM29" s="2">
        <f t="shared" si="15"/>
        <v>6880</v>
      </c>
      <c r="AN29" s="2" t="str">
        <f t="shared" si="15"/>
        <v>N.A.</v>
      </c>
      <c r="AO29" s="2" t="str">
        <f t="shared" si="15"/>
        <v>N.A.</v>
      </c>
      <c r="AP29" s="15">
        <f t="shared" si="15"/>
        <v>6146.5087605451008</v>
      </c>
      <c r="AQ29" s="13">
        <f t="shared" si="15"/>
        <v>6828.8287488908609</v>
      </c>
      <c r="AR29" s="14">
        <f t="shared" si="15"/>
        <v>6551.765480895916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2420</v>
      </c>
      <c r="X30" s="2">
        <v>0</v>
      </c>
      <c r="Y30" s="2">
        <v>0</v>
      </c>
      <c r="Z30" s="2">
        <v>0</v>
      </c>
      <c r="AA30" s="1">
        <f t="shared" si="18"/>
        <v>2420</v>
      </c>
      <c r="AB30" s="13">
        <f t="shared" si="18"/>
        <v>0</v>
      </c>
      <c r="AC30" s="21">
        <f t="shared" si="19"/>
        <v>2420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0</v>
      </c>
      <c r="AQ30" s="13" t="str">
        <f t="shared" si="15"/>
        <v>N.A.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13349510</v>
      </c>
      <c r="C31" s="2">
        <v>4948300</v>
      </c>
      <c r="D31" s="2">
        <v>1971119.9999999995</v>
      </c>
      <c r="E31" s="2"/>
      <c r="F31" s="2">
        <v>2406600</v>
      </c>
      <c r="G31" s="2">
        <v>9129800</v>
      </c>
      <c r="H31" s="2">
        <v>4928660</v>
      </c>
      <c r="I31" s="2">
        <v>1314080</v>
      </c>
      <c r="J31" s="2"/>
      <c r="K31" s="2"/>
      <c r="L31" s="1">
        <f t="shared" ref="L31" si="21">B31+D31+F31+H31+J31</f>
        <v>22655890</v>
      </c>
      <c r="M31" s="13">
        <f t="shared" ref="M31" si="22">C31+E31+G31+I31+K31</f>
        <v>15392180</v>
      </c>
      <c r="N31" s="21">
        <f t="shared" ref="N31" si="23">L31+M31</f>
        <v>38048070</v>
      </c>
      <c r="P31" s="4" t="s">
        <v>16</v>
      </c>
      <c r="Q31" s="2">
        <v>2076</v>
      </c>
      <c r="R31" s="2">
        <v>1108</v>
      </c>
      <c r="S31" s="2">
        <v>866</v>
      </c>
      <c r="T31" s="2">
        <v>0</v>
      </c>
      <c r="U31" s="2">
        <v>382</v>
      </c>
      <c r="V31" s="2">
        <v>955</v>
      </c>
      <c r="W31" s="2">
        <v>2853</v>
      </c>
      <c r="X31" s="2">
        <v>191</v>
      </c>
      <c r="Y31" s="2">
        <v>0</v>
      </c>
      <c r="Z31" s="2">
        <v>0</v>
      </c>
      <c r="AA31" s="1">
        <f t="shared" ref="AA31" si="24">Q31+S31+U31+W31+Y31</f>
        <v>6177</v>
      </c>
      <c r="AB31" s="13">
        <f t="shared" ref="AB31" si="25">R31+T31+V31+X31+Z31</f>
        <v>2254</v>
      </c>
      <c r="AC31" s="14">
        <f t="shared" ref="AC31" si="26">AA31+AB31</f>
        <v>8431</v>
      </c>
      <c r="AE31" s="4" t="s">
        <v>16</v>
      </c>
      <c r="AF31" s="2">
        <f t="shared" si="20"/>
        <v>6430.3998073217726</v>
      </c>
      <c r="AG31" s="2">
        <f t="shared" si="15"/>
        <v>4465.974729241877</v>
      </c>
      <c r="AH31" s="2">
        <f t="shared" si="15"/>
        <v>2276.1200923787524</v>
      </c>
      <c r="AI31" s="2" t="str">
        <f t="shared" si="15"/>
        <v>N.A.</v>
      </c>
      <c r="AJ31" s="2">
        <f t="shared" si="15"/>
        <v>6300</v>
      </c>
      <c r="AK31" s="2">
        <f t="shared" si="15"/>
        <v>9560</v>
      </c>
      <c r="AL31" s="2">
        <f t="shared" si="15"/>
        <v>1727.5359270942868</v>
      </c>
      <c r="AM31" s="2">
        <f t="shared" si="15"/>
        <v>6880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3667.7820948680587</v>
      </c>
      <c r="AQ31" s="13">
        <f t="shared" ref="AQ31" si="28">IFERROR(M31/AB31, "N.A.")</f>
        <v>6828.8287488908609</v>
      </c>
      <c r="AR31" s="14">
        <f t="shared" ref="AR31" si="29">IFERROR(N31/AC31, "N.A.")</f>
        <v>4512.8774759814969</v>
      </c>
    </row>
    <row r="32" spans="1:44" ht="15" customHeight="1" thickBot="1" x14ac:dyDescent="0.3">
      <c r="A32" s="5" t="s">
        <v>0</v>
      </c>
      <c r="B32" s="44">
        <f>B31+C31</f>
        <v>18297810</v>
      </c>
      <c r="C32" s="45"/>
      <c r="D32" s="44">
        <f>D31+E31</f>
        <v>1971119.9999999995</v>
      </c>
      <c r="E32" s="45"/>
      <c r="F32" s="44">
        <f>F31+G31</f>
        <v>11536400</v>
      </c>
      <c r="G32" s="45"/>
      <c r="H32" s="44">
        <f>H31+I31</f>
        <v>6242740</v>
      </c>
      <c r="I32" s="45"/>
      <c r="J32" s="44">
        <f>J31+K31</f>
        <v>0</v>
      </c>
      <c r="K32" s="45"/>
      <c r="L32" s="44">
        <f>L31+M31</f>
        <v>38048070</v>
      </c>
      <c r="M32" s="46"/>
      <c r="N32" s="22">
        <f>B32+D32+F32+H32+J32</f>
        <v>38048070</v>
      </c>
      <c r="P32" s="5" t="s">
        <v>0</v>
      </c>
      <c r="Q32" s="44">
        <f>Q31+R31</f>
        <v>3184</v>
      </c>
      <c r="R32" s="45"/>
      <c r="S32" s="44">
        <f>S31+T31</f>
        <v>866</v>
      </c>
      <c r="T32" s="45"/>
      <c r="U32" s="44">
        <f>U31+V31</f>
        <v>1337</v>
      </c>
      <c r="V32" s="45"/>
      <c r="W32" s="44">
        <f>W31+X31</f>
        <v>3044</v>
      </c>
      <c r="X32" s="45"/>
      <c r="Y32" s="44">
        <f>Y31+Z31</f>
        <v>0</v>
      </c>
      <c r="Z32" s="45"/>
      <c r="AA32" s="44">
        <f>AA31+AB31</f>
        <v>8431</v>
      </c>
      <c r="AB32" s="45"/>
      <c r="AC32" s="23">
        <f>Q32+S32+U32+W32+Y32</f>
        <v>8431</v>
      </c>
      <c r="AE32" s="5" t="s">
        <v>0</v>
      </c>
      <c r="AF32" s="24">
        <f>IFERROR(B32/Q32,"N.A.")</f>
        <v>5746.7996231155776</v>
      </c>
      <c r="AG32" s="25"/>
      <c r="AH32" s="24">
        <f>IFERROR(D32/S32,"N.A.")</f>
        <v>2276.1200923787524</v>
      </c>
      <c r="AI32" s="25"/>
      <c r="AJ32" s="24">
        <f>IFERROR(F32/U32,"N.A.")</f>
        <v>8628.5714285714294</v>
      </c>
      <c r="AK32" s="25"/>
      <c r="AL32" s="24">
        <f>IFERROR(H32/W32,"N.A.")</f>
        <v>2050.8344283837055</v>
      </c>
      <c r="AM32" s="25"/>
      <c r="AN32" s="24" t="str">
        <f>IFERROR(J32/Y32,"N.A.")</f>
        <v>N.A.</v>
      </c>
      <c r="AO32" s="25"/>
      <c r="AP32" s="24">
        <f>IFERROR(L32/AA32,"N.A.")</f>
        <v>4512.8774759814969</v>
      </c>
      <c r="AQ32" s="25"/>
      <c r="AR32" s="16">
        <f>IFERROR(N32/AC32, "N.A.")</f>
        <v>4512.8774759814969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871200</v>
      </c>
      <c r="I39" s="2"/>
      <c r="J39" s="2"/>
      <c r="K39" s="2"/>
      <c r="L39" s="1">
        <f>B39+D39+F39+H39+J39</f>
        <v>871200</v>
      </c>
      <c r="M39" s="13">
        <f>C39+E39+G39+I39+K39</f>
        <v>0</v>
      </c>
      <c r="N39" s="14">
        <f>L39+M39</f>
        <v>871200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1210</v>
      </c>
      <c r="X39" s="2">
        <v>0</v>
      </c>
      <c r="Y39" s="2">
        <v>0</v>
      </c>
      <c r="Z39" s="2">
        <v>0</v>
      </c>
      <c r="AA39" s="1">
        <f>Q39+S39+U39+W39+Y39</f>
        <v>1210</v>
      </c>
      <c r="AB39" s="13">
        <f>R39+T39+V39+X39+Z39</f>
        <v>0</v>
      </c>
      <c r="AC39" s="14">
        <f>AA39+AB39</f>
        <v>1210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720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720</v>
      </c>
      <c r="AQ39" s="13" t="str">
        <f t="shared" si="30"/>
        <v>N.A.</v>
      </c>
      <c r="AR39" s="14">
        <f t="shared" si="30"/>
        <v>720</v>
      </c>
    </row>
    <row r="40" spans="1:44" ht="15" customHeight="1" thickBot="1" x14ac:dyDescent="0.3">
      <c r="A40" s="3" t="s">
        <v>13</v>
      </c>
      <c r="B40" s="2">
        <v>290400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290400</v>
      </c>
      <c r="M40" s="13">
        <f t="shared" si="31"/>
        <v>0</v>
      </c>
      <c r="N40" s="14">
        <f t="shared" ref="N40:N42" si="32">L40+M40</f>
        <v>290400</v>
      </c>
      <c r="P40" s="3" t="s">
        <v>13</v>
      </c>
      <c r="Q40" s="2">
        <v>242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242</v>
      </c>
      <c r="AB40" s="13">
        <f t="shared" si="33"/>
        <v>0</v>
      </c>
      <c r="AC40" s="14">
        <f t="shared" ref="AC40:AC42" si="34">AA40+AB40</f>
        <v>242</v>
      </c>
      <c r="AE40" s="3" t="s">
        <v>13</v>
      </c>
      <c r="AF40" s="2">
        <f t="shared" ref="AF40:AF43" si="35">IFERROR(B40/Q40, "N.A.")</f>
        <v>1200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1200</v>
      </c>
      <c r="AQ40" s="13" t="str">
        <f t="shared" si="30"/>
        <v>N.A.</v>
      </c>
      <c r="AR40" s="14">
        <f t="shared" si="30"/>
        <v>1200</v>
      </c>
    </row>
    <row r="41" spans="1:44" ht="15" customHeight="1" thickBot="1" x14ac:dyDescent="0.3">
      <c r="A41" s="3" t="s">
        <v>14</v>
      </c>
      <c r="B41" s="2">
        <v>1989230</v>
      </c>
      <c r="C41" s="2">
        <v>726000</v>
      </c>
      <c r="D41" s="2"/>
      <c r="E41" s="2"/>
      <c r="F41" s="2"/>
      <c r="G41" s="2">
        <v>2053250</v>
      </c>
      <c r="H41" s="2"/>
      <c r="I41" s="2">
        <v>1804950</v>
      </c>
      <c r="J41" s="2"/>
      <c r="K41" s="2"/>
      <c r="L41" s="1">
        <f t="shared" si="31"/>
        <v>1989230</v>
      </c>
      <c r="M41" s="13">
        <f t="shared" si="31"/>
        <v>4584200</v>
      </c>
      <c r="N41" s="14">
        <f t="shared" si="32"/>
        <v>6573430</v>
      </c>
      <c r="P41" s="3" t="s">
        <v>14</v>
      </c>
      <c r="Q41" s="2">
        <v>624</v>
      </c>
      <c r="R41" s="2">
        <v>242</v>
      </c>
      <c r="S41" s="2">
        <v>0</v>
      </c>
      <c r="T41" s="2">
        <v>0</v>
      </c>
      <c r="U41" s="2">
        <v>0</v>
      </c>
      <c r="V41" s="2">
        <v>191</v>
      </c>
      <c r="W41" s="2">
        <v>0</v>
      </c>
      <c r="X41" s="2">
        <v>382</v>
      </c>
      <c r="Y41" s="2">
        <v>0</v>
      </c>
      <c r="Z41" s="2">
        <v>0</v>
      </c>
      <c r="AA41" s="1">
        <f t="shared" si="33"/>
        <v>624</v>
      </c>
      <c r="AB41" s="13">
        <f t="shared" si="33"/>
        <v>815</v>
      </c>
      <c r="AC41" s="14">
        <f t="shared" si="34"/>
        <v>1439</v>
      </c>
      <c r="AE41" s="3" t="s">
        <v>14</v>
      </c>
      <c r="AF41" s="2">
        <f t="shared" si="35"/>
        <v>3187.8685897435898</v>
      </c>
      <c r="AG41" s="2">
        <f t="shared" si="30"/>
        <v>3000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10750</v>
      </c>
      <c r="AL41" s="2" t="str">
        <f t="shared" si="30"/>
        <v>N.A.</v>
      </c>
      <c r="AM41" s="2">
        <f t="shared" si="30"/>
        <v>4725</v>
      </c>
      <c r="AN41" s="2" t="str">
        <f t="shared" si="30"/>
        <v>N.A.</v>
      </c>
      <c r="AO41" s="2" t="str">
        <f t="shared" si="30"/>
        <v>N.A.</v>
      </c>
      <c r="AP41" s="15">
        <f t="shared" si="30"/>
        <v>3187.8685897435898</v>
      </c>
      <c r="AQ41" s="13">
        <f t="shared" si="30"/>
        <v>5624.7852760736196</v>
      </c>
      <c r="AR41" s="14">
        <f t="shared" si="30"/>
        <v>4568.0542043085479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2279630.0000000005</v>
      </c>
      <c r="C43" s="2">
        <v>726000</v>
      </c>
      <c r="D43" s="2"/>
      <c r="E43" s="2"/>
      <c r="F43" s="2"/>
      <c r="G43" s="2">
        <v>2053250</v>
      </c>
      <c r="H43" s="2">
        <v>871200</v>
      </c>
      <c r="I43" s="2">
        <v>1804950</v>
      </c>
      <c r="J43" s="2"/>
      <c r="K43" s="2"/>
      <c r="L43" s="1">
        <f t="shared" ref="L43" si="36">B43+D43+F43+H43+J43</f>
        <v>3150830.0000000005</v>
      </c>
      <c r="M43" s="13">
        <f t="shared" ref="M43" si="37">C43+E43+G43+I43+K43</f>
        <v>4584200</v>
      </c>
      <c r="N43" s="21">
        <f t="shared" ref="N43" si="38">L43+M43</f>
        <v>7735030</v>
      </c>
      <c r="P43" s="4" t="s">
        <v>16</v>
      </c>
      <c r="Q43" s="2">
        <v>866</v>
      </c>
      <c r="R43" s="2">
        <v>242</v>
      </c>
      <c r="S43" s="2">
        <v>0</v>
      </c>
      <c r="T43" s="2">
        <v>0</v>
      </c>
      <c r="U43" s="2">
        <v>0</v>
      </c>
      <c r="V43" s="2">
        <v>191</v>
      </c>
      <c r="W43" s="2">
        <v>1210</v>
      </c>
      <c r="X43" s="2">
        <v>382</v>
      </c>
      <c r="Y43" s="2">
        <v>0</v>
      </c>
      <c r="Z43" s="2">
        <v>0</v>
      </c>
      <c r="AA43" s="1">
        <f t="shared" ref="AA43" si="39">Q43+S43+U43+W43+Y43</f>
        <v>2076</v>
      </c>
      <c r="AB43" s="13">
        <f t="shared" ref="AB43" si="40">R43+T43+V43+X43+Z43</f>
        <v>815</v>
      </c>
      <c r="AC43" s="21">
        <f t="shared" ref="AC43" si="41">AA43+AB43</f>
        <v>2891</v>
      </c>
      <c r="AE43" s="4" t="s">
        <v>16</v>
      </c>
      <c r="AF43" s="2">
        <f t="shared" si="35"/>
        <v>2632.3672055427255</v>
      </c>
      <c r="AG43" s="2">
        <f t="shared" si="30"/>
        <v>3000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10750</v>
      </c>
      <c r="AL43" s="2">
        <f t="shared" si="30"/>
        <v>720</v>
      </c>
      <c r="AM43" s="2">
        <f t="shared" si="30"/>
        <v>4725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1517.7408477842007</v>
      </c>
      <c r="AQ43" s="13">
        <f t="shared" ref="AQ43" si="43">IFERROR(M43/AB43, "N.A.")</f>
        <v>5624.7852760736196</v>
      </c>
      <c r="AR43" s="14">
        <f t="shared" ref="AR43" si="44">IFERROR(N43/AC43, "N.A.")</f>
        <v>2675.5551712210308</v>
      </c>
    </row>
    <row r="44" spans="1:44" ht="15" customHeight="1" thickBot="1" x14ac:dyDescent="0.3">
      <c r="A44" s="5" t="s">
        <v>0</v>
      </c>
      <c r="B44" s="44">
        <f>B43+C43</f>
        <v>3005630.0000000005</v>
      </c>
      <c r="C44" s="45"/>
      <c r="D44" s="44">
        <f>D43+E43</f>
        <v>0</v>
      </c>
      <c r="E44" s="45"/>
      <c r="F44" s="44">
        <f>F43+G43</f>
        <v>2053250</v>
      </c>
      <c r="G44" s="45"/>
      <c r="H44" s="44">
        <f>H43+I43</f>
        <v>2676150</v>
      </c>
      <c r="I44" s="45"/>
      <c r="J44" s="44">
        <f>J43+K43</f>
        <v>0</v>
      </c>
      <c r="K44" s="45"/>
      <c r="L44" s="44">
        <f>L43+M43</f>
        <v>7735030</v>
      </c>
      <c r="M44" s="46"/>
      <c r="N44" s="22">
        <f>B44+D44+F44+H44+J44</f>
        <v>7735030</v>
      </c>
      <c r="P44" s="5" t="s">
        <v>0</v>
      </c>
      <c r="Q44" s="44">
        <f>Q43+R43</f>
        <v>1108</v>
      </c>
      <c r="R44" s="45"/>
      <c r="S44" s="44">
        <f>S43+T43</f>
        <v>0</v>
      </c>
      <c r="T44" s="45"/>
      <c r="U44" s="44">
        <f>U43+V43</f>
        <v>191</v>
      </c>
      <c r="V44" s="45"/>
      <c r="W44" s="44">
        <f>W43+X43</f>
        <v>1592</v>
      </c>
      <c r="X44" s="45"/>
      <c r="Y44" s="44">
        <f>Y43+Z43</f>
        <v>0</v>
      </c>
      <c r="Z44" s="45"/>
      <c r="AA44" s="44">
        <f>AA43+AB43</f>
        <v>2891</v>
      </c>
      <c r="AB44" s="46"/>
      <c r="AC44" s="22">
        <f>Q44+S44+U44+W44+Y44</f>
        <v>2891</v>
      </c>
      <c r="AE44" s="5" t="s">
        <v>0</v>
      </c>
      <c r="AF44" s="24">
        <f>IFERROR(B44/Q44,"N.A.")</f>
        <v>2712.6624548736468</v>
      </c>
      <c r="AG44" s="25"/>
      <c r="AH44" s="24" t="str">
        <f>IFERROR(D44/S44,"N.A.")</f>
        <v>N.A.</v>
      </c>
      <c r="AI44" s="25"/>
      <c r="AJ44" s="24">
        <f>IFERROR(F44/U44,"N.A.")</f>
        <v>10750</v>
      </c>
      <c r="AK44" s="25"/>
      <c r="AL44" s="24">
        <f>IFERROR(H44/W44,"N.A.")</f>
        <v>1680.998743718593</v>
      </c>
      <c r="AM44" s="25"/>
      <c r="AN44" s="24" t="str">
        <f>IFERROR(J44/Y44,"N.A.")</f>
        <v>N.A.</v>
      </c>
      <c r="AO44" s="25"/>
      <c r="AP44" s="24">
        <f>IFERROR(L44/AA44,"N.A.")</f>
        <v>2675.5551712210308</v>
      </c>
      <c r="AQ44" s="25"/>
      <c r="AR44" s="16">
        <f>IFERROR(N44/AC44, "N.A.")</f>
        <v>2675.5551712210308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terms/"/>
    <ds:schemaRef ds:uri="http://schemas.microsoft.com/office/2006/documentManagement/types"/>
    <ds:schemaRef ds:uri="3946fdfc-da00-409a-95df-cd9f19cc2a9a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2019 T4</dc:title>
  <dc:subject>Matriz Hussmanns Quintana Roo, 2019-T4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2025-12-16T14:45:29Z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